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filterPrivacy="1" autoCompressPictures="0"/>
  <bookViews>
    <workbookView xWindow="0" yWindow="0" windowWidth="25600" windowHeight="148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38" i="1"/>
  <c r="L42" i="1"/>
  <c r="K41" i="1"/>
  <c r="J39" i="1"/>
  <c r="J38" i="1"/>
  <c r="J37" i="1"/>
  <c r="L41" i="1"/>
  <c r="L40" i="1"/>
  <c r="L39" i="1"/>
  <c r="L37" i="1"/>
  <c r="L38" i="1"/>
  <c r="K40" i="1"/>
  <c r="K38" i="1"/>
  <c r="K39" i="1"/>
  <c r="K37" i="1"/>
  <c r="I37" i="1"/>
  <c r="H37" i="1"/>
  <c r="G37" i="1"/>
  <c r="F37" i="1"/>
  <c r="E3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7" i="1"/>
  <c r="D37" i="1"/>
  <c r="D36" i="1"/>
</calcChain>
</file>

<file path=xl/sharedStrings.xml><?xml version="1.0" encoding="utf-8"?>
<sst xmlns="http://schemas.openxmlformats.org/spreadsheetml/2006/main" count="352" uniqueCount="55">
  <si>
    <t>Days after delegation</t>
  </si>
  <si>
    <t>Brand</t>
  </si>
  <si>
    <t>Geo</t>
  </si>
  <si>
    <t>IDN</t>
  </si>
  <si>
    <t>Community</t>
  </si>
  <si>
    <t>IGO Gov entity</t>
  </si>
  <si>
    <t>Detection form</t>
  </si>
  <si>
    <t>Affected System</t>
  </si>
  <si>
    <t>Registry Response</t>
  </si>
  <si>
    <t>No</t>
  </si>
  <si>
    <t>Yes</t>
  </si>
  <si>
    <t>Disruption of company services</t>
  </si>
  <si>
    <t>Corporate network</t>
  </si>
  <si>
    <t>Registry not contacted</t>
  </si>
  <si>
    <t>N/A</t>
  </si>
  <si>
    <t>Networking errors</t>
  </si>
  <si>
    <t>Local computer</t>
  </si>
  <si>
    <t>Registry was put in contact with the reporter</t>
  </si>
  <si>
    <t>Reporter updated their network</t>
  </si>
  <si>
    <t>Web Application</t>
  </si>
  <si>
    <t>Unknown</t>
  </si>
  <si>
    <t>Application development</t>
  </si>
  <si>
    <t>No action taken</t>
  </si>
  <si>
    <t>tld1</t>
  </si>
  <si>
    <t>tld2</t>
  </si>
  <si>
    <t>tld3</t>
  </si>
  <si>
    <t>tld4</t>
  </si>
  <si>
    <t>tld5</t>
  </si>
  <si>
    <t>tld6</t>
  </si>
  <si>
    <t>tld7</t>
  </si>
  <si>
    <t>tld8</t>
  </si>
  <si>
    <t>tld9</t>
  </si>
  <si>
    <t>tld10</t>
  </si>
  <si>
    <t>tld11</t>
  </si>
  <si>
    <t>tld12</t>
  </si>
  <si>
    <t>tld13</t>
  </si>
  <si>
    <t>tld15</t>
  </si>
  <si>
    <t>tld14</t>
  </si>
  <si>
    <t>tld16</t>
  </si>
  <si>
    <t>tld17</t>
  </si>
  <si>
    <t>tld18</t>
  </si>
  <si>
    <t>TLD Reference</t>
  </si>
  <si>
    <t>Trimester reported</t>
  </si>
  <si>
    <t>2014 Q3</t>
  </si>
  <si>
    <t>2014 Q4</t>
  </si>
  <si>
    <t>2015 Q1</t>
  </si>
  <si>
    <t>2015 Q2</t>
  </si>
  <si>
    <t>2015 Q3</t>
  </si>
  <si>
    <t>2015 Q4</t>
  </si>
  <si>
    <t>2016 Q2</t>
  </si>
  <si>
    <t>2016 Q3</t>
  </si>
  <si>
    <t>2016 Q4</t>
  </si>
  <si>
    <t>Outcome (if known)</t>
  </si>
  <si>
    <t>Registry Operator chose to temporarily stop Controlled Interruption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</si>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</sst>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yy;@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top"/>
    </xf>
    <xf numFmtId="165" fontId="0" fillId="3" borderId="0" xfId="1" applyNumberFormat="1" applyFont="1" applyFill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0" fontId="0" fillId="3" borderId="0" xfId="0" applyFont="1" applyFill="1" applyAlignment="1">
      <alignment vertical="top" wrapText="1"/>
    </xf>
    <xf numFmtId="164" fontId="0" fillId="0" borderId="0" xfId="0" applyNumberFormat="1" applyFont="1"/>
    <xf numFmtId="0" fontId="0" fillId="0" borderId="0" xfId="0" applyFont="1" applyAlignment="1">
      <alignment vertical="top" wrapText="1"/>
    </xf>
    <xf numFmtId="164" fontId="0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 applyAlignment="1">
      <alignment vertical="top"/>
    </xf>
    <xf numFmtId="164" fontId="0" fillId="0" borderId="1" xfId="0" applyNumberFormat="1" applyFont="1" applyBorder="1"/>
    <xf numFmtId="165" fontId="0" fillId="0" borderId="1" xfId="1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65" fontId="0" fillId="0" borderId="0" xfId="0" applyNumberFormat="1"/>
    <xf numFmtId="0" fontId="0" fillId="0" borderId="0" xfId="0" applyBorder="1"/>
    <xf numFmtId="165" fontId="1" fillId="0" borderId="0" xfId="1" applyNumberFormat="1" applyBorder="1" applyAlignment="1">
      <alignment vertical="top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28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_(* #,##0_);_(* \(#,##0\);_(* &quot;-&quot;??_);_(@_)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yy;@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yy;@"/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M36" totalsRowCount="1" headerRowDxfId="27" dataDxfId="25" headerRowBorderDxfId="26" tableBorderDxfId="24">
  <autoFilter ref="A1:M35"/>
  <tableColumns count="13">
    <tableColumn id="2" name="Trimester reported" dataDxfId="23" totalsRowDxfId="12"/>
    <tableColumn id="15" name="TLD Reference" totalsRowDxfId="11"/>
    <tableColumn id="1" name="Column1" dataDxfId="13" totalsRowDxfId="10">
      <calculatedColumnFormula>COUNTIF($B$2:$B$35,Table1[[#This Row],[TLD Reference]])</calculatedColumnFormula>
    </tableColumn>
    <tableColumn id="4" name="Days after delegation" totalsRowFunction="custom" dataDxfId="22" totalsRowDxfId="9" dataCellStyle="Comma">
      <totalsRowFormula>AVERAGE(D2:D35)</totalsRowFormula>
    </tableColumn>
    <tableColumn id="5" name="Brand" dataDxfId="21" totalsRowDxfId="8"/>
    <tableColumn id="6" name="Geo" dataDxfId="20" totalsRowDxfId="7"/>
    <tableColumn id="7" name="IDN" dataDxfId="19" totalsRowDxfId="6"/>
    <tableColumn id="8" name="Community" dataDxfId="18" totalsRowDxfId="5"/>
    <tableColumn id="9" name="IGO Gov entity" dataDxfId="17" totalsRowDxfId="4"/>
    <tableColumn id="11" name="Detection form" dataDxfId="16" totalsRowDxfId="3"/>
    <tableColumn id="12" name="Affected System" dataDxfId="15" totalsRowDxfId="2"/>
    <tableColumn id="13" name="Registry Response" dataDxfId="14" totalsRowDxfId="1"/>
    <tableColumn id="14" name="Outcome (if known)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E1" zoomScale="85" zoomScaleNormal="85" zoomScalePageLayoutView="85" workbookViewId="0">
      <selection activeCell="M38" sqref="M38"/>
    </sheetView>
  </sheetViews>
  <sheetFormatPr baseColWidth="10" defaultColWidth="17.33203125" defaultRowHeight="14" x14ac:dyDescent="0"/>
  <cols>
    <col min="1" max="1" width="25.6640625" bestFit="1" customWidth="1"/>
    <col min="2" max="2" width="20.83203125" bestFit="1" customWidth="1"/>
    <col min="3" max="3" width="20.83203125" customWidth="1"/>
    <col min="4" max="4" width="28.1640625" bestFit="1" customWidth="1"/>
    <col min="5" max="5" width="12.5" bestFit="1" customWidth="1"/>
    <col min="6" max="6" width="10.5" bestFit="1" customWidth="1"/>
    <col min="7" max="7" width="10.33203125" bestFit="1" customWidth="1"/>
    <col min="8" max="8" width="18" bestFit="1" customWidth="1"/>
    <col min="9" max="9" width="21.33203125" bestFit="1" customWidth="1"/>
    <col min="10" max="10" width="30.5" bestFit="1" customWidth="1"/>
    <col min="11" max="11" width="24.83203125" bestFit="1" customWidth="1"/>
    <col min="12" max="12" width="64.6640625" bestFit="1" customWidth="1"/>
    <col min="13" max="13" width="30.83203125" bestFit="1" customWidth="1"/>
  </cols>
  <sheetData>
    <row r="1" spans="1:13" ht="16" thickBot="1">
      <c r="A1" s="11" t="s">
        <v>42</v>
      </c>
      <c r="B1" s="11" t="s">
        <v>41</v>
      </c>
      <c r="C1" s="11" t="s">
        <v>54</v>
      </c>
      <c r="D1" s="12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52</v>
      </c>
    </row>
    <row r="2" spans="1:13">
      <c r="A2" s="1" t="s">
        <v>43</v>
      </c>
      <c r="B2" t="s">
        <v>33</v>
      </c>
      <c r="C2">
        <f>COUNTIF($B$2:$B$35,Table1[[#This Row],[TLD Reference]])</f>
        <v>1</v>
      </c>
      <c r="D2" s="3">
        <v>157</v>
      </c>
      <c r="E2" s="2" t="s">
        <v>9</v>
      </c>
      <c r="F2" s="2" t="s">
        <v>10</v>
      </c>
      <c r="G2" s="2" t="s">
        <v>9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/>
    </row>
    <row r="3" spans="1:13">
      <c r="A3" s="4" t="s">
        <v>43</v>
      </c>
      <c r="B3" t="s">
        <v>32</v>
      </c>
      <c r="C3">
        <f>COUNTIF($B$2:$B$35,Table1[[#This Row],[TLD Reference]])</f>
        <v>7</v>
      </c>
      <c r="D3" s="6">
        <v>11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15</v>
      </c>
      <c r="K3" s="5" t="s">
        <v>16</v>
      </c>
      <c r="L3" s="5" t="s">
        <v>13</v>
      </c>
      <c r="M3" s="5"/>
    </row>
    <row r="4" spans="1:13">
      <c r="A4" s="1" t="s">
        <v>43</v>
      </c>
      <c r="B4" t="s">
        <v>32</v>
      </c>
      <c r="C4">
        <f>COUNTIF($B$2:$B$35,Table1[[#This Row],[TLD Reference]])</f>
        <v>7</v>
      </c>
      <c r="D4" s="3">
        <v>11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15</v>
      </c>
      <c r="K4" s="2" t="s">
        <v>16</v>
      </c>
      <c r="L4" s="2" t="s">
        <v>13</v>
      </c>
      <c r="M4" s="2"/>
    </row>
    <row r="5" spans="1:13">
      <c r="A5" s="1" t="s">
        <v>43</v>
      </c>
      <c r="B5" t="s">
        <v>36</v>
      </c>
      <c r="C5">
        <f>COUNTIF($B$2:$B$35,Table1[[#This Row],[TLD Reference]])</f>
        <v>4</v>
      </c>
      <c r="D5" s="3">
        <v>5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15</v>
      </c>
      <c r="K5" s="2" t="s">
        <v>16</v>
      </c>
      <c r="L5" s="2" t="s">
        <v>13</v>
      </c>
      <c r="M5" s="2"/>
    </row>
    <row r="6" spans="1:13">
      <c r="A6" s="4" t="s">
        <v>43</v>
      </c>
      <c r="B6" t="s">
        <v>36</v>
      </c>
      <c r="C6">
        <f>COUNTIF($B$2:$B$35,Table1[[#This Row],[TLD Reference]])</f>
        <v>4</v>
      </c>
      <c r="D6" s="6">
        <v>5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11</v>
      </c>
      <c r="K6" s="5" t="s">
        <v>12</v>
      </c>
      <c r="L6" s="5" t="s">
        <v>13</v>
      </c>
      <c r="M6" s="5"/>
    </row>
    <row r="7" spans="1:13">
      <c r="A7" s="1" t="s">
        <v>43</v>
      </c>
      <c r="B7" t="s">
        <v>32</v>
      </c>
      <c r="C7">
        <f>COUNTIF($B$2:$B$35,Table1[[#This Row],[TLD Reference]])</f>
        <v>7</v>
      </c>
      <c r="D7" s="3">
        <v>13</v>
      </c>
      <c r="E7" s="2" t="s">
        <v>9</v>
      </c>
      <c r="F7" s="2" t="s">
        <v>9</v>
      </c>
      <c r="G7" s="2" t="s">
        <v>9</v>
      </c>
      <c r="H7" s="2" t="s">
        <v>9</v>
      </c>
      <c r="I7" s="2" t="s">
        <v>9</v>
      </c>
      <c r="J7" s="2" t="s">
        <v>11</v>
      </c>
      <c r="K7" s="2" t="s">
        <v>12</v>
      </c>
      <c r="L7" s="7" t="s">
        <v>17</v>
      </c>
      <c r="M7" s="2"/>
    </row>
    <row r="8" spans="1:13">
      <c r="A8" s="4" t="s">
        <v>43</v>
      </c>
      <c r="B8" t="s">
        <v>32</v>
      </c>
      <c r="C8">
        <f>COUNTIF($B$2:$B$35,Table1[[#This Row],[TLD Reference]])</f>
        <v>7</v>
      </c>
      <c r="D8" s="6">
        <v>20</v>
      </c>
      <c r="E8" s="5" t="s">
        <v>9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11</v>
      </c>
      <c r="K8" s="5" t="s">
        <v>12</v>
      </c>
      <c r="L8" s="5" t="s">
        <v>13</v>
      </c>
      <c r="M8" s="5"/>
    </row>
    <row r="9" spans="1:13">
      <c r="A9" s="1" t="s">
        <v>43</v>
      </c>
      <c r="B9" t="s">
        <v>36</v>
      </c>
      <c r="C9">
        <f>COUNTIF($B$2:$B$35,Table1[[#This Row],[TLD Reference]])</f>
        <v>4</v>
      </c>
      <c r="D9" s="3">
        <v>13</v>
      </c>
      <c r="E9" s="2" t="s">
        <v>9</v>
      </c>
      <c r="F9" s="2" t="s">
        <v>9</v>
      </c>
      <c r="G9" s="2" t="s">
        <v>9</v>
      </c>
      <c r="H9" s="2" t="s">
        <v>9</v>
      </c>
      <c r="I9" s="2" t="s">
        <v>9</v>
      </c>
      <c r="J9" s="2" t="s">
        <v>11</v>
      </c>
      <c r="K9" s="2" t="s">
        <v>12</v>
      </c>
      <c r="L9" s="2" t="s">
        <v>13</v>
      </c>
      <c r="M9" s="2"/>
    </row>
    <row r="10" spans="1:13">
      <c r="A10" s="4" t="s">
        <v>43</v>
      </c>
      <c r="B10" t="s">
        <v>32</v>
      </c>
      <c r="C10">
        <f>COUNTIF($B$2:$B$35,Table1[[#This Row],[TLD Reference]])</f>
        <v>7</v>
      </c>
      <c r="D10" s="6">
        <v>23</v>
      </c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11</v>
      </c>
      <c r="K10" s="5" t="s">
        <v>12</v>
      </c>
      <c r="L10" s="5" t="s">
        <v>13</v>
      </c>
      <c r="M10" s="5"/>
    </row>
    <row r="11" spans="1:13">
      <c r="A11" s="1" t="s">
        <v>43</v>
      </c>
      <c r="B11" t="s">
        <v>36</v>
      </c>
      <c r="C11">
        <f>COUNTIF($B$2:$B$35,Table1[[#This Row],[TLD Reference]])</f>
        <v>4</v>
      </c>
      <c r="D11" s="3">
        <v>21</v>
      </c>
      <c r="E11" s="2" t="s">
        <v>9</v>
      </c>
      <c r="F11" s="2" t="s">
        <v>9</v>
      </c>
      <c r="G11" s="2" t="s">
        <v>9</v>
      </c>
      <c r="H11" s="2" t="s">
        <v>9</v>
      </c>
      <c r="I11" s="2" t="s">
        <v>9</v>
      </c>
      <c r="J11" s="2" t="s">
        <v>11</v>
      </c>
      <c r="K11" s="2" t="s">
        <v>12</v>
      </c>
      <c r="L11" s="2" t="s">
        <v>13</v>
      </c>
      <c r="M11" s="2"/>
    </row>
    <row r="12" spans="1:13">
      <c r="A12" s="4" t="s">
        <v>43</v>
      </c>
      <c r="B12" t="s">
        <v>30</v>
      </c>
      <c r="C12">
        <f>COUNTIF($B$2:$B$35,Table1[[#This Row],[TLD Reference]])</f>
        <v>2</v>
      </c>
      <c r="D12" s="6">
        <v>15</v>
      </c>
      <c r="E12" s="5" t="s">
        <v>10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15</v>
      </c>
      <c r="K12" s="5" t="s">
        <v>16</v>
      </c>
      <c r="L12" s="5" t="s">
        <v>13</v>
      </c>
      <c r="M12" s="5" t="s">
        <v>18</v>
      </c>
    </row>
    <row r="13" spans="1:13">
      <c r="A13" s="1" t="s">
        <v>43</v>
      </c>
      <c r="B13" t="s">
        <v>32</v>
      </c>
      <c r="C13">
        <f>COUNTIF($B$2:$B$35,Table1[[#This Row],[TLD Reference]])</f>
        <v>7</v>
      </c>
      <c r="D13" s="3">
        <v>39</v>
      </c>
      <c r="E13" s="2" t="s">
        <v>9</v>
      </c>
      <c r="F13" s="2" t="s">
        <v>9</v>
      </c>
      <c r="G13" s="2" t="s">
        <v>9</v>
      </c>
      <c r="H13" s="2" t="s">
        <v>9</v>
      </c>
      <c r="I13" s="2" t="s">
        <v>9</v>
      </c>
      <c r="J13" s="2" t="s">
        <v>15</v>
      </c>
      <c r="K13" s="2" t="s">
        <v>16</v>
      </c>
      <c r="L13" s="2" t="s">
        <v>13</v>
      </c>
      <c r="M13" s="2"/>
    </row>
    <row r="14" spans="1:13">
      <c r="A14" s="1" t="s">
        <v>44</v>
      </c>
      <c r="B14" t="s">
        <v>30</v>
      </c>
      <c r="C14">
        <f>COUNTIF($B$2:$B$35,Table1[[#This Row],[TLD Reference]])</f>
        <v>2</v>
      </c>
      <c r="D14" s="3">
        <v>38</v>
      </c>
      <c r="E14" s="2" t="s">
        <v>10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15</v>
      </c>
      <c r="K14" s="2" t="s">
        <v>16</v>
      </c>
      <c r="L14" s="2" t="s">
        <v>13</v>
      </c>
      <c r="M14" s="2"/>
    </row>
    <row r="15" spans="1:13">
      <c r="A15" s="4" t="s">
        <v>44</v>
      </c>
      <c r="B15" t="s">
        <v>32</v>
      </c>
      <c r="C15">
        <f>COUNTIF($B$2:$B$35,Table1[[#This Row],[TLD Reference]])</f>
        <v>7</v>
      </c>
      <c r="D15" s="6">
        <v>62</v>
      </c>
      <c r="E15" s="5" t="s">
        <v>9</v>
      </c>
      <c r="F15" s="5" t="s">
        <v>9</v>
      </c>
      <c r="G15" s="5" t="s">
        <v>9</v>
      </c>
      <c r="H15" s="5" t="s">
        <v>9</v>
      </c>
      <c r="I15" s="5" t="s">
        <v>9</v>
      </c>
      <c r="J15" s="5" t="s">
        <v>15</v>
      </c>
      <c r="K15" s="5" t="s">
        <v>16</v>
      </c>
      <c r="L15" s="5"/>
      <c r="M15" s="5"/>
    </row>
    <row r="16" spans="1:13">
      <c r="A16" s="1" t="s">
        <v>44</v>
      </c>
      <c r="B16" t="s">
        <v>31</v>
      </c>
      <c r="C16">
        <f>COUNTIF($B$2:$B$35,Table1[[#This Row],[TLD Reference]])</f>
        <v>1</v>
      </c>
      <c r="D16" s="3">
        <v>352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11</v>
      </c>
      <c r="K16" s="2" t="s">
        <v>12</v>
      </c>
      <c r="L16" s="2" t="s">
        <v>13</v>
      </c>
      <c r="M16" s="2"/>
    </row>
    <row r="17" spans="1:13">
      <c r="A17" s="4" t="s">
        <v>45</v>
      </c>
      <c r="B17" t="s">
        <v>38</v>
      </c>
      <c r="C17">
        <f>COUNTIF($B$2:$B$35,Table1[[#This Row],[TLD Reference]])</f>
        <v>2</v>
      </c>
      <c r="D17" s="6">
        <v>2</v>
      </c>
      <c r="E17" s="5" t="s">
        <v>9</v>
      </c>
      <c r="F17" s="5" t="s">
        <v>9</v>
      </c>
      <c r="G17" s="5" t="s">
        <v>9</v>
      </c>
      <c r="H17" s="5" t="s">
        <v>9</v>
      </c>
      <c r="I17" s="5" t="s">
        <v>9</v>
      </c>
      <c r="J17" s="5"/>
      <c r="K17" s="5"/>
      <c r="L17" s="5"/>
      <c r="M17" s="5"/>
    </row>
    <row r="18" spans="1:13">
      <c r="A18" s="1" t="s">
        <v>45</v>
      </c>
      <c r="B18" t="s">
        <v>38</v>
      </c>
      <c r="C18">
        <f>COUNTIF($B$2:$B$35,Table1[[#This Row],[TLD Reference]])</f>
        <v>2</v>
      </c>
      <c r="D18" s="3">
        <v>4</v>
      </c>
      <c r="E18" s="2"/>
      <c r="F18" s="2" t="s">
        <v>9</v>
      </c>
      <c r="G18" s="2" t="s">
        <v>9</v>
      </c>
      <c r="H18" s="2" t="s">
        <v>9</v>
      </c>
      <c r="I18" s="2" t="s">
        <v>9</v>
      </c>
      <c r="J18" s="2" t="s">
        <v>11</v>
      </c>
      <c r="K18" s="2" t="s">
        <v>12</v>
      </c>
      <c r="L18" s="7" t="s">
        <v>17</v>
      </c>
      <c r="M18" s="2"/>
    </row>
    <row r="19" spans="1:13">
      <c r="A19" s="4" t="s">
        <v>45</v>
      </c>
      <c r="B19" t="s">
        <v>29</v>
      </c>
      <c r="C19">
        <f>COUNTIF($B$2:$B$35,Table1[[#This Row],[TLD Reference]])</f>
        <v>1</v>
      </c>
      <c r="D19" s="6">
        <v>1</v>
      </c>
      <c r="E19" s="5" t="s">
        <v>10</v>
      </c>
      <c r="F19" s="5" t="s">
        <v>9</v>
      </c>
      <c r="G19" s="5" t="s">
        <v>9</v>
      </c>
      <c r="H19" s="5" t="s">
        <v>9</v>
      </c>
      <c r="I19" s="5" t="s">
        <v>9</v>
      </c>
      <c r="J19" s="5" t="s">
        <v>11</v>
      </c>
      <c r="K19" s="5" t="s">
        <v>12</v>
      </c>
      <c r="L19" s="5" t="s">
        <v>13</v>
      </c>
      <c r="M19" s="5"/>
    </row>
    <row r="20" spans="1:13">
      <c r="A20" s="1" t="s">
        <v>45</v>
      </c>
      <c r="B20" t="s">
        <v>39</v>
      </c>
      <c r="C20">
        <f>COUNTIF($B$2:$B$35,Table1[[#This Row],[TLD Reference]])</f>
        <v>1</v>
      </c>
      <c r="D20" s="3">
        <v>4</v>
      </c>
      <c r="E20" s="2" t="s">
        <v>9</v>
      </c>
      <c r="F20" s="2" t="s">
        <v>9</v>
      </c>
      <c r="G20" s="2" t="s">
        <v>9</v>
      </c>
      <c r="H20" s="2" t="s">
        <v>9</v>
      </c>
      <c r="I20" s="2" t="s">
        <v>9</v>
      </c>
      <c r="J20" s="2" t="s">
        <v>11</v>
      </c>
      <c r="K20" s="2" t="s">
        <v>12</v>
      </c>
      <c r="L20" s="7" t="s">
        <v>17</v>
      </c>
      <c r="M20" s="2"/>
    </row>
    <row r="21" spans="1:13">
      <c r="A21" s="4" t="s">
        <v>46</v>
      </c>
      <c r="B21" t="s">
        <v>40</v>
      </c>
      <c r="C21">
        <f>COUNTIF($B$2:$B$35,Table1[[#This Row],[TLD Reference]])</f>
        <v>1</v>
      </c>
      <c r="D21" s="6">
        <v>15</v>
      </c>
      <c r="E21" s="5" t="s">
        <v>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11</v>
      </c>
      <c r="K21" s="5" t="s">
        <v>12</v>
      </c>
      <c r="L21" s="5" t="s">
        <v>13</v>
      </c>
      <c r="M21" s="5"/>
    </row>
    <row r="22" spans="1:13">
      <c r="A22" s="1" t="s">
        <v>46</v>
      </c>
      <c r="B22" t="s">
        <v>28</v>
      </c>
      <c r="C22">
        <f>COUNTIF($B$2:$B$35,Table1[[#This Row],[TLD Reference]])</f>
        <v>3</v>
      </c>
      <c r="D22" s="3">
        <v>127</v>
      </c>
      <c r="E22" s="2" t="s">
        <v>9</v>
      </c>
      <c r="F22" s="2" t="s">
        <v>9</v>
      </c>
      <c r="G22" s="2" t="s">
        <v>9</v>
      </c>
      <c r="H22" s="2" t="s">
        <v>9</v>
      </c>
      <c r="I22" s="2" t="s">
        <v>9</v>
      </c>
      <c r="J22" s="2" t="s">
        <v>11</v>
      </c>
      <c r="K22" s="2" t="s">
        <v>12</v>
      </c>
      <c r="L22" s="7" t="s">
        <v>17</v>
      </c>
      <c r="M22" s="2"/>
    </row>
    <row r="23" spans="1:13">
      <c r="A23" s="4" t="s">
        <v>46</v>
      </c>
      <c r="B23" t="s">
        <v>23</v>
      </c>
      <c r="C23">
        <f>COUNTIF($B$2:$B$35,Table1[[#This Row],[TLD Reference]])</f>
        <v>4</v>
      </c>
      <c r="D23" s="6">
        <v>76</v>
      </c>
      <c r="E23" s="5" t="s">
        <v>9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11</v>
      </c>
      <c r="K23" s="5" t="s">
        <v>12</v>
      </c>
      <c r="L23" s="5" t="s">
        <v>13</v>
      </c>
      <c r="M23" s="5"/>
    </row>
    <row r="24" spans="1:13">
      <c r="A24" s="1" t="s">
        <v>47</v>
      </c>
      <c r="B24" t="s">
        <v>26</v>
      </c>
      <c r="C24">
        <f>COUNTIF($B$2:$B$35,Table1[[#This Row],[TLD Reference]])</f>
        <v>1</v>
      </c>
      <c r="D24" s="3">
        <v>5</v>
      </c>
      <c r="E24" s="2" t="s">
        <v>9</v>
      </c>
      <c r="F24" s="2" t="s">
        <v>9</v>
      </c>
      <c r="G24" s="2" t="s">
        <v>9</v>
      </c>
      <c r="H24" s="2" t="s">
        <v>9</v>
      </c>
      <c r="I24" s="2" t="s">
        <v>9</v>
      </c>
      <c r="J24" s="2" t="s">
        <v>11</v>
      </c>
      <c r="K24" s="2" t="s">
        <v>12</v>
      </c>
      <c r="L24" s="7" t="s">
        <v>17</v>
      </c>
      <c r="M24" s="2"/>
    </row>
    <row r="25" spans="1:13">
      <c r="A25" s="4" t="s">
        <v>47</v>
      </c>
      <c r="B25" t="s">
        <v>37</v>
      </c>
      <c r="C25">
        <f>COUNTIF($B$2:$B$35,Table1[[#This Row],[TLD Reference]])</f>
        <v>1</v>
      </c>
      <c r="D25" s="6">
        <v>6</v>
      </c>
      <c r="E25" s="5" t="s">
        <v>10</v>
      </c>
      <c r="F25" s="5" t="s">
        <v>9</v>
      </c>
      <c r="G25" s="5" t="s">
        <v>9</v>
      </c>
      <c r="H25" s="5" t="s">
        <v>9</v>
      </c>
      <c r="I25" s="5" t="s">
        <v>9</v>
      </c>
      <c r="J25" s="5" t="s">
        <v>11</v>
      </c>
      <c r="K25" s="5" t="s">
        <v>19</v>
      </c>
      <c r="L25" s="5" t="s">
        <v>13</v>
      </c>
      <c r="M25" s="5"/>
    </row>
    <row r="26" spans="1:13">
      <c r="A26" s="1" t="s">
        <v>47</v>
      </c>
      <c r="B26" t="s">
        <v>35</v>
      </c>
      <c r="C26">
        <f>COUNTIF($B$2:$B$35,Table1[[#This Row],[TLD Reference]])</f>
        <v>1</v>
      </c>
      <c r="D26" s="3">
        <v>30</v>
      </c>
      <c r="E26" s="2" t="s">
        <v>9</v>
      </c>
      <c r="F26" s="2" t="s">
        <v>9</v>
      </c>
      <c r="G26" s="2" t="s">
        <v>9</v>
      </c>
      <c r="H26" s="2" t="s">
        <v>9</v>
      </c>
      <c r="I26" s="2" t="s">
        <v>9</v>
      </c>
      <c r="J26" s="2" t="s">
        <v>11</v>
      </c>
      <c r="K26" s="2" t="s">
        <v>20</v>
      </c>
      <c r="L26" s="2" t="s">
        <v>13</v>
      </c>
      <c r="M26" s="2"/>
    </row>
    <row r="27" spans="1:13">
      <c r="A27" s="1" t="s">
        <v>48</v>
      </c>
      <c r="B27" t="s">
        <v>27</v>
      </c>
      <c r="C27">
        <f>COUNTIF($B$2:$B$35,Table1[[#This Row],[TLD Reference]])</f>
        <v>1</v>
      </c>
      <c r="D27" s="3">
        <v>42</v>
      </c>
      <c r="E27" s="2" t="s">
        <v>10</v>
      </c>
      <c r="F27" s="2" t="s">
        <v>9</v>
      </c>
      <c r="G27" s="2" t="s">
        <v>9</v>
      </c>
      <c r="H27" s="2" t="s">
        <v>9</v>
      </c>
      <c r="I27" s="2" t="s">
        <v>9</v>
      </c>
      <c r="J27" s="2" t="s">
        <v>11</v>
      </c>
      <c r="K27" s="2" t="s">
        <v>12</v>
      </c>
      <c r="L27" s="2" t="s">
        <v>13</v>
      </c>
      <c r="M27" s="7" t="s">
        <v>18</v>
      </c>
    </row>
    <row r="28" spans="1:13">
      <c r="A28" s="1" t="s">
        <v>48</v>
      </c>
      <c r="B28" t="s">
        <v>28</v>
      </c>
      <c r="C28">
        <f>COUNTIF($B$2:$B$35,Table1[[#This Row],[TLD Reference]])</f>
        <v>3</v>
      </c>
      <c r="D28" s="3">
        <v>330</v>
      </c>
      <c r="E28" s="2" t="s">
        <v>9</v>
      </c>
      <c r="F28" s="2" t="s">
        <v>9</v>
      </c>
      <c r="G28" s="2" t="s">
        <v>9</v>
      </c>
      <c r="H28" s="2" t="s">
        <v>9</v>
      </c>
      <c r="I28" s="2" t="s">
        <v>9</v>
      </c>
      <c r="J28" s="2" t="s">
        <v>15</v>
      </c>
      <c r="K28" s="2" t="s">
        <v>21</v>
      </c>
      <c r="L28" s="2" t="s">
        <v>13</v>
      </c>
      <c r="M28" s="7" t="s">
        <v>18</v>
      </c>
    </row>
    <row r="29" spans="1:13">
      <c r="A29" s="4" t="s">
        <v>48</v>
      </c>
      <c r="B29" t="s">
        <v>23</v>
      </c>
      <c r="C29">
        <f>COUNTIF($B$2:$B$35,Table1[[#This Row],[TLD Reference]])</f>
        <v>4</v>
      </c>
      <c r="D29" s="6">
        <v>260</v>
      </c>
      <c r="E29" s="5" t="s">
        <v>9</v>
      </c>
      <c r="F29" s="5" t="s">
        <v>9</v>
      </c>
      <c r="G29" s="5" t="s">
        <v>9</v>
      </c>
      <c r="H29" s="5" t="s">
        <v>9</v>
      </c>
      <c r="I29" s="5" t="s">
        <v>9</v>
      </c>
      <c r="J29" s="5" t="s">
        <v>11</v>
      </c>
      <c r="K29" s="5" t="s">
        <v>12</v>
      </c>
      <c r="L29" s="5" t="s">
        <v>13</v>
      </c>
      <c r="M29" s="5"/>
    </row>
    <row r="30" spans="1:13">
      <c r="A30" s="1" t="s">
        <v>49</v>
      </c>
      <c r="B30" t="s">
        <v>28</v>
      </c>
      <c r="C30">
        <f>COUNTIF($B$2:$B$35,Table1[[#This Row],[TLD Reference]])</f>
        <v>3</v>
      </c>
      <c r="D30" s="3">
        <v>481</v>
      </c>
      <c r="E30" s="2" t="s">
        <v>9</v>
      </c>
      <c r="F30" s="2" t="s">
        <v>9</v>
      </c>
      <c r="G30" s="2" t="s">
        <v>9</v>
      </c>
      <c r="H30" s="2" t="s">
        <v>9</v>
      </c>
      <c r="I30" s="2" t="s">
        <v>9</v>
      </c>
      <c r="J30" s="2" t="s">
        <v>14</v>
      </c>
      <c r="K30" s="2" t="s">
        <v>20</v>
      </c>
      <c r="L30" s="2"/>
      <c r="M30" s="2"/>
    </row>
    <row r="31" spans="1:13">
      <c r="A31" s="8" t="s">
        <v>49</v>
      </c>
      <c r="B31" t="s">
        <v>25</v>
      </c>
      <c r="C31">
        <f>COUNTIF($B$2:$B$35,Table1[[#This Row],[TLD Reference]])</f>
        <v>1</v>
      </c>
      <c r="D31" s="6">
        <v>350</v>
      </c>
      <c r="E31" s="5" t="s">
        <v>9</v>
      </c>
      <c r="F31" s="5" t="s">
        <v>9</v>
      </c>
      <c r="G31" s="5" t="s">
        <v>9</v>
      </c>
      <c r="H31" s="5" t="s">
        <v>9</v>
      </c>
      <c r="I31" s="5" t="s">
        <v>9</v>
      </c>
      <c r="J31" s="5" t="s">
        <v>15</v>
      </c>
      <c r="K31" s="5" t="s">
        <v>21</v>
      </c>
      <c r="L31" s="5" t="s">
        <v>13</v>
      </c>
      <c r="M31" s="9" t="s">
        <v>18</v>
      </c>
    </row>
    <row r="32" spans="1:13">
      <c r="A32" s="10" t="s">
        <v>49</v>
      </c>
      <c r="B32" t="s">
        <v>24</v>
      </c>
      <c r="C32">
        <f>COUNTIF($B$2:$B$35,Table1[[#This Row],[TLD Reference]])</f>
        <v>1</v>
      </c>
      <c r="D32" s="3">
        <v>1</v>
      </c>
      <c r="E32" s="2" t="s">
        <v>10</v>
      </c>
      <c r="F32" s="2" t="s">
        <v>9</v>
      </c>
      <c r="G32" s="2" t="s">
        <v>9</v>
      </c>
      <c r="H32" s="2" t="s">
        <v>9</v>
      </c>
      <c r="I32" s="2" t="s">
        <v>9</v>
      </c>
      <c r="J32" s="2" t="s">
        <v>11</v>
      </c>
      <c r="K32" s="2" t="s">
        <v>12</v>
      </c>
      <c r="L32" s="2" t="s">
        <v>53</v>
      </c>
      <c r="M32" s="2" t="s">
        <v>18</v>
      </c>
    </row>
    <row r="33" spans="1:13">
      <c r="A33" s="8" t="s">
        <v>50</v>
      </c>
      <c r="B33" t="s">
        <v>23</v>
      </c>
      <c r="C33">
        <f>COUNTIF($B$2:$B$35,Table1[[#This Row],[TLD Reference]])</f>
        <v>4</v>
      </c>
      <c r="D33" s="6">
        <v>469</v>
      </c>
      <c r="E33" s="5" t="s">
        <v>9</v>
      </c>
      <c r="F33" s="5" t="s">
        <v>9</v>
      </c>
      <c r="G33" s="5" t="s">
        <v>9</v>
      </c>
      <c r="H33" s="5" t="s">
        <v>9</v>
      </c>
      <c r="I33" s="5" t="s">
        <v>9</v>
      </c>
      <c r="J33" s="5" t="s">
        <v>11</v>
      </c>
      <c r="K33" s="5" t="s">
        <v>12</v>
      </c>
      <c r="L33" s="5" t="s">
        <v>13</v>
      </c>
      <c r="M33" s="5"/>
    </row>
    <row r="34" spans="1:13">
      <c r="A34" s="10" t="s">
        <v>50</v>
      </c>
      <c r="B34" t="s">
        <v>34</v>
      </c>
      <c r="C34">
        <f>COUNTIF($B$2:$B$35,Table1[[#This Row],[TLD Reference]])</f>
        <v>1</v>
      </c>
      <c r="D34" s="3">
        <v>32</v>
      </c>
      <c r="E34" s="2" t="s">
        <v>10</v>
      </c>
      <c r="F34" s="2" t="s">
        <v>9</v>
      </c>
      <c r="G34" s="2" t="s">
        <v>9</v>
      </c>
      <c r="H34" s="2" t="s">
        <v>9</v>
      </c>
      <c r="I34" s="2" t="s">
        <v>9</v>
      </c>
      <c r="J34" s="2" t="s">
        <v>11</v>
      </c>
      <c r="K34" s="2" t="s">
        <v>12</v>
      </c>
      <c r="L34" s="2" t="s">
        <v>13</v>
      </c>
      <c r="M34" s="2"/>
    </row>
    <row r="35" spans="1:13" ht="15" thickBot="1">
      <c r="A35" s="15" t="s">
        <v>51</v>
      </c>
      <c r="B35" s="19" t="s">
        <v>23</v>
      </c>
      <c r="C35" s="19">
        <f>COUNTIF($B$2:$B$35,Table1[[#This Row],[TLD Reference]])</f>
        <v>4</v>
      </c>
      <c r="D35" s="16">
        <v>568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11</v>
      </c>
      <c r="K35" s="17" t="s">
        <v>12</v>
      </c>
      <c r="L35" s="17" t="s">
        <v>22</v>
      </c>
      <c r="M35" s="14"/>
    </row>
    <row r="36" spans="1:13">
      <c r="A36" s="13"/>
      <c r="B36" s="19"/>
      <c r="C36" s="19"/>
      <c r="D36" s="20">
        <f>AVERAGE(D2:D35)</f>
        <v>105.52941176470588</v>
      </c>
      <c r="E36" s="14"/>
      <c r="F36" s="14"/>
      <c r="G36" s="14"/>
      <c r="H36" s="14"/>
      <c r="I36" s="14"/>
      <c r="J36" s="14"/>
      <c r="K36" s="14"/>
      <c r="L36" s="14"/>
      <c r="M36" s="19"/>
    </row>
    <row r="37" spans="1:13">
      <c r="B37">
        <v>18</v>
      </c>
      <c r="C37">
        <f>MEDIAN(C2:C35)</f>
        <v>3</v>
      </c>
      <c r="D37" s="18">
        <f>MEDIAN(D2:D35)</f>
        <v>22</v>
      </c>
      <c r="E37">
        <f>COUNTIF(E2:E35,"Yes")</f>
        <v>7</v>
      </c>
      <c r="F37">
        <f>COUNTIF(F2:F35,"Yes")</f>
        <v>1</v>
      </c>
      <c r="G37">
        <f>COUNTIF(G2:G35,"Yes")</f>
        <v>0</v>
      </c>
      <c r="H37">
        <f>COUNTIF(H2:H35,"Yes")</f>
        <v>0</v>
      </c>
      <c r="I37">
        <f>COUNTIF(I2:I35,"Yes")</f>
        <v>1</v>
      </c>
      <c r="J37" t="str">
        <f>CONCATENATE("Service disruption ",COUNTIF(J$2:J$35,"Disruption of company services"))</f>
        <v>Service disruption 23</v>
      </c>
      <c r="K37" t="str">
        <f>CONCATENATE("Corporate Network ",COUNTIF(K$2:K$35,"Corporate network"))</f>
        <v>Corporate Network 21</v>
      </c>
      <c r="L37" t="str">
        <f>CONCATENATE("Registry not contacted ",COUNTIF(L$2:L$35,"Registry not contacted"))</f>
        <v>Registry not contacted 24</v>
      </c>
      <c r="M37" t="str">
        <f>CONCATENATE("Reporter updated their network ",COUNTIF(M$2:M$35,"Reporter updated their network"))</f>
        <v>Reporter updated their network 5</v>
      </c>
    </row>
    <row r="38" spans="1:13">
      <c r="J38" t="str">
        <f>CONCATENATE("Networking ",COUNTIF(J$2:J$35,"Networking errors"))</f>
        <v>Networking 9</v>
      </c>
      <c r="K38" t="str">
        <f>CONCATENATE("Local Computer ",COUNTIF(K$2:K$35,"Local computer"))</f>
        <v>Local Computer 7</v>
      </c>
      <c r="L38" t="str">
        <f>CONCATENATE("Local Computer ",COUNTIF(L$2:L$35,"Local computer"))</f>
        <v>Local Computer 0</v>
      </c>
      <c r="M38" t="str">
        <f>CONCATENATE("N/A or Blank ",COUNTIF(M$2:M$35,"N/A")+COUNTBLANK(M$2:M34))</f>
        <v>N/A or Blank 28</v>
      </c>
    </row>
    <row r="39" spans="1:13">
      <c r="J39" t="str">
        <f>CONCATENATE("N/A or Blank ",COUNTIF(J$2:J$35,"N/A")+COUNTBLANK(J$2:J35))</f>
        <v>N/A or Blank 2</v>
      </c>
      <c r="K39" t="str">
        <f>CONCATENATE("Web Application ",COUNTIF(K$2:K$35,"Web Application"))</f>
        <v>Web Application 1</v>
      </c>
      <c r="L39" t="str">
        <f>CONCATENATE("Registry was put in contact with the reporter ",COUNTIF(L$2:L$35,"Registry was put in contact with the reporter"))</f>
        <v>Registry was put in contact with the reporter 5</v>
      </c>
    </row>
    <row r="40" spans="1:13">
      <c r="K40" t="str">
        <f>CONCATENATE("Application Development ",COUNTIF(K$2:K$35,"Application development"))</f>
        <v>Application Development 2</v>
      </c>
      <c r="L40" t="str">
        <f>CONCATENATE("Registry Operator chose to temporarily stop Controlled Interruption ",COUNTIF(L$2:L$35,"Registry Operator chose to temporarily stop Controlled Interruption"))</f>
        <v>Registry Operator chose to temporarily stop Controlled Interruption 1</v>
      </c>
    </row>
    <row r="41" spans="1:13">
      <c r="K41" t="str">
        <f>CONCATENATE("N/A or Blank ",COUNTIF(K$2:K$35,"N/A")+COUNTBLANK(K$2:K37))</f>
        <v>N/A or Blank 2</v>
      </c>
      <c r="L41" t="str">
        <f>CONCATENATE("No action taken ",COUNTIF(L$2:L$35,"No action taken"))</f>
        <v>No action taken 1</v>
      </c>
    </row>
    <row r="42" spans="1:13">
      <c r="L42" t="str">
        <f>CONCATENATE("N/A or Blank ",COUNTIF(L$2:L$35,"N/A")+COUNTBLANK(L$2:L38))</f>
        <v>N/A or Blank 4</v>
      </c>
    </row>
  </sheetData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2017-09-23T00:19:58Z</dcterms:created>
  <dcterms:modified xsi:type="dcterms:W3CDTF">2017-09-27T01:04:30Z</dcterms:modified>
</cp:coreProperties>
</file>