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brenda.brewer/Documents/"/>
    </mc:Choice>
  </mc:AlternateContent>
  <bookViews>
    <workbookView xWindow="27660" yWindow="9800" windowWidth="25340" windowHeight="14180" tabRatio="686" activeTab="1"/>
  </bookViews>
  <sheets>
    <sheet name="November" sheetId="25" r:id="rId1"/>
    <sheet name="December" sheetId="15" r:id="rId2"/>
    <sheet name="RT Members" sheetId="16" r:id="rId3"/>
  </sheets>
  <definedNames>
    <definedName name="CalendarYear">#REF!</definedName>
    <definedName name="ColumnTitle13">EmployeeName[[#Headers],[RT Members]]</definedName>
    <definedName name="Employee_Absence_Title">#REF!</definedName>
    <definedName name="Key_name">#REF!</definedName>
    <definedName name="KeyCustom1">#REF!</definedName>
    <definedName name="KeyCustom1Label">#REF!</definedName>
    <definedName name="KeyCustom2">#REF!</definedName>
    <definedName name="KeyCustom2Label">#REF!</definedName>
    <definedName name="KeyPersonal">#REF!</definedName>
    <definedName name="KeyPersonalLabel">#REF!</definedName>
    <definedName name="KeySick">#REF!</definedName>
    <definedName name="KeySickLabel">#REF!</definedName>
    <definedName name="KeyVacation">#REF!</definedName>
    <definedName name="KeyVacationLabel">#REF!</definedName>
    <definedName name="MonthName" localSheetId="1">December!$B$3</definedName>
    <definedName name="MonthName" localSheetId="0">November!$A$3</definedName>
    <definedName name="_xlnm.Print_Area" localSheetId="1">December!$B$1:$AG$17</definedName>
    <definedName name="_xlnm.Print_Area" localSheetId="0">November!$A$1:$AF$17</definedName>
    <definedName name="_xlnm.Print_Area" localSheetId="2">'RT Members'!$B$2:$B$15</definedName>
    <definedName name="_xlnm.Print_Titles" localSheetId="1">December!$3:$5</definedName>
    <definedName name="_xlnm.Print_Titles" localSheetId="0">November!$3:$5</definedName>
    <definedName name="Title1">#REF!</definedName>
    <definedName name="Title10">#REF!</definedName>
    <definedName name="Title11">November[[#Headers],[RT Member]]</definedName>
    <definedName name="Title12">December[[#Headers],[RT Member]]</definedName>
    <definedName name="Title2">#REF!</definedName>
    <definedName name="Title3">#REF!</definedName>
    <definedName name="Title4">#REF!</definedName>
    <definedName name="Title5">#REF!</definedName>
    <definedName name="Title6">#REF!</definedName>
    <definedName name="Title7">#REF!</definedName>
    <definedName name="Title8">#REF!</definedName>
    <definedName name="Title9">#REF!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4" i="15" l="1"/>
  <c r="AG4" i="15"/>
  <c r="AE4" i="25"/>
  <c r="AD4" i="25"/>
  <c r="AC4" i="25"/>
  <c r="AB4" i="25"/>
  <c r="AA4" i="25"/>
  <c r="Z4" i="25"/>
  <c r="Y4" i="25"/>
  <c r="X4" i="25"/>
  <c r="W4" i="25"/>
  <c r="V4" i="25"/>
  <c r="U4" i="25"/>
  <c r="T4" i="25"/>
  <c r="S4" i="25"/>
  <c r="R4" i="25"/>
  <c r="Q4" i="25"/>
  <c r="P4" i="25"/>
  <c r="O4" i="25"/>
  <c r="N4" i="25"/>
  <c r="M4" i="25"/>
  <c r="L4" i="25"/>
  <c r="K4" i="25"/>
  <c r="J4" i="25"/>
  <c r="I4" i="25"/>
  <c r="H4" i="25"/>
  <c r="G4" i="25"/>
  <c r="F4" i="25"/>
  <c r="E4" i="25"/>
  <c r="D4" i="25"/>
  <c r="C4" i="25"/>
  <c r="B4" i="25"/>
  <c r="AF17" i="25"/>
  <c r="AE17" i="25"/>
  <c r="AD17" i="25"/>
  <c r="AC17" i="25"/>
  <c r="AB17" i="25"/>
  <c r="AA17" i="25"/>
  <c r="Z17" i="25"/>
  <c r="Y17" i="25"/>
  <c r="X17" i="25"/>
  <c r="W17" i="25"/>
  <c r="V17" i="25"/>
  <c r="U17" i="25"/>
  <c r="T17" i="25"/>
  <c r="S17" i="25"/>
  <c r="R17" i="25"/>
  <c r="Q17" i="25"/>
  <c r="P17" i="25"/>
  <c r="O17" i="25"/>
  <c r="N17" i="25"/>
  <c r="M17" i="25"/>
  <c r="L17" i="25"/>
  <c r="K17" i="25"/>
  <c r="J17" i="25"/>
  <c r="I17" i="25"/>
  <c r="H17" i="25"/>
  <c r="G17" i="25"/>
  <c r="F17" i="25"/>
  <c r="E17" i="25"/>
  <c r="D17" i="25"/>
  <c r="C17" i="25"/>
  <c r="B17" i="25"/>
  <c r="A17" i="25"/>
  <c r="AG17" i="15"/>
  <c r="AF17" i="15"/>
  <c r="C17" i="15"/>
  <c r="D17" i="15"/>
  <c r="E17" i="15"/>
  <c r="F17" i="15"/>
  <c r="G17" i="15"/>
  <c r="H17" i="15"/>
  <c r="I17" i="15"/>
  <c r="J17" i="15"/>
  <c r="K17" i="15"/>
  <c r="L17" i="15"/>
  <c r="M17" i="15"/>
  <c r="N17" i="15"/>
  <c r="O17" i="15"/>
  <c r="P17" i="15"/>
  <c r="Q17" i="15"/>
  <c r="R17" i="15"/>
  <c r="S17" i="15"/>
  <c r="T17" i="15"/>
  <c r="U17" i="15"/>
  <c r="V17" i="15"/>
  <c r="W17" i="15"/>
  <c r="X17" i="15"/>
  <c r="Y17" i="15"/>
  <c r="Z17" i="15"/>
  <c r="AA17" i="15"/>
  <c r="AB17" i="15"/>
  <c r="AC17" i="15"/>
  <c r="AD17" i="15"/>
  <c r="AE17" i="15"/>
  <c r="B17" i="15"/>
  <c r="AF4" i="15"/>
  <c r="AE4" i="15"/>
  <c r="AD4" i="15"/>
  <c r="AC4" i="15"/>
  <c r="AB4" i="15"/>
  <c r="AA4" i="15"/>
  <c r="Z4" i="15"/>
  <c r="Y4" i="15"/>
  <c r="X4" i="15"/>
  <c r="W4" i="15"/>
  <c r="V4" i="15"/>
  <c r="U4" i="15"/>
  <c r="T4" i="15"/>
  <c r="S4" i="15"/>
  <c r="R4" i="15"/>
  <c r="Q4" i="15"/>
  <c r="P4" i="15"/>
  <c r="O4" i="15"/>
  <c r="N4" i="15"/>
  <c r="M4" i="15"/>
  <c r="L4" i="15"/>
  <c r="K4" i="15"/>
  <c r="J4" i="15"/>
  <c r="I4" i="15"/>
  <c r="H4" i="15"/>
  <c r="G4" i="15"/>
  <c r="F4" i="15"/>
  <c r="E4" i="15"/>
  <c r="C4" i="15"/>
</calcChain>
</file>

<file path=xl/sharedStrings.xml><?xml version="1.0" encoding="utf-8"?>
<sst xmlns="http://schemas.openxmlformats.org/spreadsheetml/2006/main" count="223" uniqueCount="58">
  <si>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</si>
  <si>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</si>
  <si>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</si>
  <si>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</si>
  <si>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</si>
  <si>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</si>
  <si>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</si>
  <si>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</si>
  <si>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</si>
  <si>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</si>
  <si>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</si>
  <si>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</si>
  <si>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</si>
  <si>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</si>
  <si>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</si>
  <si>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</si>
  <si>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</si>
  <si>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</si>
  <si>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</si>
  <si>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</si>
  <si>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</si>
  <si>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</si>
  <si>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</si>
  <si>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</si>
  <si>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</si>
  <si>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</si>
  <si>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</si>
  <si>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</si>
  <si>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</si>
  <si>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</si>
  <si>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</si>
  <si>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November</t>
  </si>
  <si>
    <t>December</t>
  </si>
  <si>
    <t>C</t>
  </si>
  <si>
    <t>Conflict</t>
  </si>
  <si>
    <t>A</t>
  </si>
  <si>
    <t>Available</t>
  </si>
  <si>
    <t>Tentative</t>
  </si>
  <si>
    <t>T</t>
  </si>
  <si>
    <t>Carlton</t>
  </si>
  <si>
    <t>Dmitry</t>
  </si>
  <si>
    <t>Chris</t>
  </si>
  <si>
    <t>Alan</t>
  </si>
  <si>
    <t>Susan</t>
  </si>
  <si>
    <t>Cathrin</t>
  </si>
  <si>
    <t>Erika</t>
  </si>
  <si>
    <t>Stephanie</t>
  </si>
  <si>
    <t>Thomas</t>
  </si>
  <si>
    <t>Volker</t>
  </si>
  <si>
    <t>Lili</t>
  </si>
  <si>
    <t>c</t>
  </si>
  <si>
    <t>t</t>
  </si>
  <si>
    <t>Dates of Conflicts</t>
  </si>
  <si>
    <t>Replied</t>
  </si>
  <si>
    <t>RT Members</t>
  </si>
  <si>
    <t>Key:</t>
  </si>
  <si>
    <t>RT Member</t>
  </si>
  <si>
    <t>Holiday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</si>
</sst>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b/>
      <sz val="26"/>
      <color theme="3" tint="-0.24994659260841701"/>
      <name val="Calibri"/>
      <family val="2"/>
      <scheme val="major"/>
    </font>
    <font>
      <b/>
      <sz val="18"/>
      <color theme="4" tint="-0.24994659260841701"/>
      <name val="Calibri"/>
      <family val="2"/>
      <scheme val="minor"/>
    </font>
    <font>
      <b/>
      <sz val="26"/>
      <color theme="3"/>
      <name val="Calibri"/>
      <family val="2"/>
      <scheme val="minor"/>
    </font>
    <font>
      <sz val="11"/>
      <color theme="4" tint="-0.499984740745262"/>
      <name val="Calibri"/>
      <family val="2"/>
      <scheme val="minor"/>
    </font>
    <font>
      <sz val="8"/>
      <name val="Calibri"/>
      <family val="2"/>
      <scheme val="minor"/>
    </font>
  </fonts>
  <fills count="27">
    <fill>
      <patternFill patternType="none"/>
    </fill>
    <fill>
      <patternFill patternType="gray125"/>
    </fill>
    <fill>
      <patternFill patternType="solid">
        <fgColor theme="2"/>
        <bgColor indexed="64"/>
      </patternFill>
    </fill>
    <fill>
      <patternFill patternType="solid">
        <fgColor theme="7"/>
        <bgColor indexed="64"/>
      </patternFill>
    </fill>
    <fill>
      <patternFill patternType="solid">
        <fgColor theme="7" tint="0.79998168889431442"/>
        <bgColor indexed="65"/>
      </patternFill>
    </fill>
    <fill>
      <patternFill patternType="solid">
        <fgColor theme="7" tint="0.39997558519241921"/>
        <bgColor indexed="65"/>
      </patternFill>
    </fill>
    <fill>
      <patternFill patternType="solid">
        <fgColor theme="3" tint="0.79998168889431442"/>
        <bgColor indexed="64"/>
      </patternFill>
    </fill>
    <fill>
      <patternFill patternType="solid">
        <fgColor theme="3" tint="-0.24994659260841701"/>
        <bgColor indexed="64"/>
      </patternFill>
    </fill>
    <fill>
      <patternFill patternType="solid">
        <fgColor theme="3" tint="0.39994506668294322"/>
        <bgColor indexed="64"/>
      </patternFill>
    </fill>
    <fill>
      <patternFill patternType="solid">
        <fgColor theme="7" tint="0.59996337778862885"/>
        <bgColor indexed="64"/>
      </patternFill>
    </fill>
    <fill>
      <patternFill patternType="solid">
        <fgColor theme="5" tint="0.59999389629810485"/>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8" tint="0.59999389629810485"/>
        <bgColor indexed="65"/>
      </patternFill>
    </fill>
    <fill>
      <patternFill patternType="solid">
        <fgColor theme="4" tint="0.3999450666829432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rgb="FFF8E3E0"/>
        <bgColor indexed="64"/>
      </patternFill>
    </fill>
    <fill>
      <patternFill patternType="solid">
        <fgColor theme="5" tint="0.39994506668294322"/>
        <bgColor indexed="64"/>
      </patternFill>
    </fill>
    <fill>
      <patternFill patternType="solid">
        <fgColor theme="6" tint="0.59996337778862885"/>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59999389629810485"/>
        <bgColor indexed="64"/>
      </patternFill>
    </fill>
  </fills>
  <borders count="1">
    <border>
      <left/>
      <right/>
      <top/>
      <bottom/>
      <diagonal/>
    </border>
  </borders>
  <cellStyleXfs count="28">
    <xf numFmtId="0" fontId="0" fillId="0" borderId="0">
      <alignment horizontal="left" vertical="center"/>
    </xf>
    <xf numFmtId="0" fontId="7" fillId="0" borderId="0" applyNumberFormat="0" applyFill="0" applyBorder="0" applyProtection="0">
      <alignment vertical="top"/>
    </xf>
    <xf numFmtId="0" fontId="5" fillId="0" borderId="0" applyNumberFormat="0" applyFill="0" applyBorder="0" applyProtection="0">
      <alignment vertical="top"/>
    </xf>
    <xf numFmtId="0" fontId="6" fillId="2" borderId="0" applyNumberFormat="0" applyBorder="0" applyProtection="0">
      <alignment horizontal="center" vertical="center"/>
    </xf>
    <xf numFmtId="0" fontId="2" fillId="20" borderId="0" applyNumberFormat="0" applyProtection="0">
      <alignment horizontal="right" vertical="center" indent="1"/>
    </xf>
    <xf numFmtId="0" fontId="3" fillId="0" borderId="0" applyNumberFormat="0" applyFill="0" applyBorder="0" applyProtection="0">
      <alignment horizontal="left" vertical="center" indent="2"/>
    </xf>
    <xf numFmtId="0" fontId="4" fillId="3" borderId="0" applyNumberFormat="0" applyBorder="0" applyAlignment="0" applyProtection="0"/>
    <xf numFmtId="0" fontId="1" fillId="4" borderId="0" applyNumberFormat="0" applyBorder="0" applyProtection="0">
      <alignment horizontal="center" vertical="center"/>
    </xf>
    <xf numFmtId="0" fontId="2" fillId="9" borderId="0" applyNumberFormat="0" applyBorder="0" applyAlignment="0" applyProtection="0"/>
    <xf numFmtId="0" fontId="1" fillId="5" borderId="0" applyNumberFormat="0" applyBorder="0" applyAlignment="0" applyProtection="0"/>
    <xf numFmtId="0" fontId="4" fillId="7" borderId="0" applyNumberFormat="0" applyBorder="0" applyAlignment="0" applyProtection="0"/>
    <xf numFmtId="0" fontId="1" fillId="6" borderId="0" applyNumberFormat="0" applyBorder="0" applyAlignment="0" applyProtection="0"/>
    <xf numFmtId="0" fontId="2" fillId="15" borderId="0" applyNumberFormat="0" applyBorder="0" applyAlignment="0" applyProtection="0"/>
    <xf numFmtId="0" fontId="1" fillId="8" borderId="0" applyNumberFormat="0" applyBorder="0" applyAlignment="0" applyProtection="0"/>
    <xf numFmtId="0" fontId="4" fillId="15" borderId="0" applyNumberFormat="0" applyBorder="0" applyAlignment="0" applyProtection="0"/>
    <xf numFmtId="0" fontId="1" fillId="18" borderId="0" applyNumberFormat="0" applyBorder="0" applyAlignment="0" applyProtection="0"/>
    <xf numFmtId="0" fontId="2" fillId="17"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2" fillId="10" borderId="0" applyNumberFormat="0" applyBorder="0" applyAlignment="0" applyProtection="0"/>
    <xf numFmtId="0" fontId="4" fillId="11" borderId="0" applyNumberFormat="0" applyBorder="0" applyAlignment="0" applyProtection="0"/>
    <xf numFmtId="0" fontId="1" fillId="2" borderId="0" applyNumberFormat="0" applyBorder="0" applyAlignment="0" applyProtection="0"/>
    <xf numFmtId="0" fontId="2" fillId="12" borderId="0" applyNumberFormat="0" applyBorder="0" applyProtection="0">
      <alignment horizontal="left" vertical="center" indent="1"/>
    </xf>
    <xf numFmtId="0" fontId="2" fillId="13" borderId="0" applyNumberFormat="0" applyBorder="0" applyAlignment="0" applyProtection="0"/>
    <xf numFmtId="0" fontId="2" fillId="14" borderId="0" applyNumberFormat="0" applyBorder="0" applyAlignment="0" applyProtection="0"/>
    <xf numFmtId="1" fontId="1" fillId="0" borderId="0" applyFill="0" applyBorder="0" applyProtection="0">
      <alignment horizontal="center" vertical="center"/>
    </xf>
    <xf numFmtId="0" fontId="1" fillId="0" borderId="0" applyNumberFormat="0" applyFill="0" applyBorder="0">
      <alignment horizontal="left" vertical="center" wrapText="1" indent="2"/>
    </xf>
    <xf numFmtId="0" fontId="8" fillId="0" borderId="0">
      <alignment horizontal="center"/>
    </xf>
  </cellStyleXfs>
  <cellXfs count="29">
    <xf numFmtId="0" fontId="0" fillId="0" borderId="0" xfId="0">
      <alignment horizontal="left" vertical="center"/>
    </xf>
    <xf numFmtId="0" fontId="0" fillId="0" borderId="0" xfId="0" applyAlignment="1" applyProtection="1">
      <alignment horizontal="center" vertical="center"/>
    </xf>
    <xf numFmtId="0" fontId="0" fillId="0" borderId="0" xfId="0" applyFont="1" applyFill="1" applyBorder="1" applyAlignment="1" applyProtection="1">
      <alignment horizontal="center" vertical="center"/>
    </xf>
    <xf numFmtId="0" fontId="2" fillId="15" borderId="0" xfId="12" applyAlignment="1" applyProtection="1">
      <alignment horizontal="center" vertical="center"/>
    </xf>
    <xf numFmtId="0" fontId="2" fillId="13" borderId="0" xfId="23" applyFont="1" applyAlignment="1" applyProtection="1">
      <alignment horizontal="center" vertical="center"/>
    </xf>
    <xf numFmtId="1" fontId="1" fillId="0" borderId="0" xfId="25" applyFill="1" applyBorder="1" applyProtection="1">
      <alignment horizontal="center" vertical="center"/>
    </xf>
    <xf numFmtId="0" fontId="0" fillId="0" borderId="0" xfId="0" applyProtection="1">
      <alignment horizontal="left" vertical="center"/>
    </xf>
    <xf numFmtId="0" fontId="6" fillId="2" borderId="0" xfId="3" applyProtection="1">
      <alignment horizontal="center" vertical="center"/>
    </xf>
    <xf numFmtId="164" fontId="0" fillId="0" borderId="0" xfId="0" applyNumberFormat="1" applyFont="1" applyFill="1" applyBorder="1" applyAlignment="1" applyProtection="1">
      <alignment horizontal="center" vertical="center"/>
    </xf>
    <xf numFmtId="0" fontId="7" fillId="0" borderId="0" xfId="1" applyAlignment="1" applyProtection="1">
      <alignment vertical="top"/>
    </xf>
    <xf numFmtId="0" fontId="1" fillId="0" borderId="0" xfId="26" applyFill="1" applyBorder="1" applyProtection="1">
      <alignment horizontal="left" vertical="center" wrapText="1" indent="2"/>
    </xf>
    <xf numFmtId="0" fontId="0" fillId="0" borderId="0" xfId="0" applyFont="1" applyFill="1" applyBorder="1" applyAlignment="1" applyProtection="1">
      <alignment horizontal="left" vertical="center" indent="1"/>
    </xf>
    <xf numFmtId="0" fontId="7" fillId="0" borderId="0" xfId="1">
      <alignment vertical="top"/>
    </xf>
    <xf numFmtId="0" fontId="0" fillId="0" borderId="0" xfId="26" applyFont="1">
      <alignment horizontal="left" vertical="center" wrapText="1" indent="2"/>
    </xf>
    <xf numFmtId="0" fontId="2" fillId="21" borderId="0" xfId="19" applyFill="1" applyAlignment="1" applyProtection="1">
      <alignment horizontal="center" vertical="center"/>
    </xf>
    <xf numFmtId="0" fontId="0" fillId="22" borderId="0" xfId="0" applyFont="1" applyFill="1" applyBorder="1" applyAlignment="1" applyProtection="1">
      <alignment horizontal="center" vertical="center"/>
    </xf>
    <xf numFmtId="0" fontId="0" fillId="23" borderId="0" xfId="0" applyFont="1" applyFill="1" applyBorder="1" applyAlignment="1" applyProtection="1">
      <alignment horizontal="center" vertical="center"/>
    </xf>
    <xf numFmtId="0" fontId="0" fillId="24" borderId="0" xfId="26" applyFont="1" applyFill="1" applyBorder="1" applyProtection="1">
      <alignment horizontal="left" vertical="center" wrapText="1" indent="2"/>
    </xf>
    <xf numFmtId="0" fontId="1" fillId="24" borderId="0" xfId="26" applyNumberFormat="1" applyFill="1" applyBorder="1" applyProtection="1">
      <alignment horizontal="left" vertical="center" wrapText="1" indent="2"/>
    </xf>
    <xf numFmtId="0" fontId="1" fillId="24" borderId="0" xfId="26" applyFill="1" applyBorder="1" applyProtection="1">
      <alignment horizontal="left" vertical="center" wrapText="1" indent="2"/>
    </xf>
    <xf numFmtId="0" fontId="0" fillId="24" borderId="0" xfId="0" applyFill="1" applyProtection="1">
      <alignment horizontal="left" vertical="center"/>
    </xf>
    <xf numFmtId="0" fontId="0" fillId="24" borderId="0" xfId="26" applyFont="1" applyFill="1">
      <alignment horizontal="left" vertical="center" wrapText="1" indent="2"/>
    </xf>
    <xf numFmtId="0" fontId="2" fillId="25" borderId="0" xfId="4" applyFill="1" applyAlignment="1" applyProtection="1">
      <alignment horizontal="left" vertical="center" indent="1"/>
    </xf>
    <xf numFmtId="0" fontId="2" fillId="2" borderId="0" xfId="21" applyFont="1" applyBorder="1" applyAlignment="1" applyProtection="1">
      <alignment horizontal="left" vertical="center" indent="1"/>
    </xf>
    <xf numFmtId="0" fontId="0" fillId="26" borderId="0" xfId="0" applyFont="1" applyFill="1" applyBorder="1" applyAlignment="1" applyProtection="1">
      <alignment horizontal="center" vertical="center"/>
    </xf>
    <xf numFmtId="0" fontId="0" fillId="26" borderId="0" xfId="0" applyFill="1" applyProtection="1">
      <alignment horizontal="left" vertical="center"/>
    </xf>
    <xf numFmtId="0" fontId="6" fillId="2" borderId="0" xfId="3" applyProtection="1">
      <alignment horizontal="center" vertical="center"/>
    </xf>
    <xf numFmtId="0" fontId="0" fillId="2" borderId="0" xfId="21" applyFont="1" applyAlignment="1" applyProtection="1">
      <alignment horizontal="left" vertical="center"/>
    </xf>
    <xf numFmtId="0" fontId="1" fillId="2" borderId="0" xfId="21" applyAlignment="1" applyProtection="1">
      <alignment horizontal="left" vertical="center"/>
    </xf>
  </cellXfs>
  <cellStyles count="28">
    <cellStyle name="20% - Accent1" xfId="15" builtinId="30" customBuiltin="1"/>
    <cellStyle name="20% - Accent3" xfId="21" builtinId="38" customBuiltin="1"/>
    <cellStyle name="20% - Accent4" xfId="7" builtinId="42" customBuiltin="1"/>
    <cellStyle name="20% - Accent6" xfId="11" builtinId="50" customBuiltin="1"/>
    <cellStyle name="40% - Accent1" xfId="16" builtinId="31" customBuiltin="1"/>
    <cellStyle name="40% - Accent2" xfId="19" builtinId="35" customBuiltin="1"/>
    <cellStyle name="40% - Accent3" xfId="22" builtinId="39" customBuiltin="1"/>
    <cellStyle name="40% - Accent4" xfId="8" builtinId="43" customBuiltin="1"/>
    <cellStyle name="40% - Accent5" xfId="24" builtinId="47" customBuiltin="1"/>
    <cellStyle name="40% - Accent6" xfId="12" builtinId="51" customBuiltin="1"/>
    <cellStyle name="60% - Accent1" xfId="17" builtinId="32" customBuiltin="1"/>
    <cellStyle name="60% - Accent3" xfId="23" builtinId="40" customBuiltin="1"/>
    <cellStyle name="60% - Accent4" xfId="9" builtinId="44" customBuiltin="1"/>
    <cellStyle name="60% - Accent6" xfId="13" builtinId="52" customBuiltin="1"/>
    <cellStyle name="Accent1" xfId="14" builtinId="29" customBuiltin="1"/>
    <cellStyle name="Accent2" xfId="18" builtinId="33" customBuiltin="1"/>
    <cellStyle name="Accent3" xfId="20" builtinId="37" customBuiltin="1"/>
    <cellStyle name="Accent4" xfId="6" builtinId="41" customBuiltin="1"/>
    <cellStyle name="Accent6" xfId="10" builtinId="49" customBuiltin="1"/>
    <cellStyle name="Employee" xfId="26"/>
    <cellStyle name="Heading 1" xfId="2" builtinId="16" customBuiltin="1"/>
    <cellStyle name="Heading 2" xfId="3" builtinId="17" customBuiltin="1"/>
    <cellStyle name="Heading 3" xfId="4" builtinId="18" customBuiltin="1"/>
    <cellStyle name="Heading 4" xfId="5" builtinId="19" customBuiltin="1"/>
    <cellStyle name="Label" xfId="27"/>
    <cellStyle name="Normal" xfId="0" builtinId="0" customBuiltin="1"/>
    <cellStyle name="Title" xfId="1" builtinId="15" customBuiltin="1"/>
    <cellStyle name="Total" xfId="25" builtinId="25" customBuiltin="1"/>
  </cellStyles>
  <dxfs count="157">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ill>
        <patternFill patternType="solid">
          <bgColor theme="6" tint="0.79998168889431442"/>
        </patternFill>
      </fill>
      <border diagonalUp="0" diagonalDown="0">
        <left/>
        <right/>
        <top style="thin">
          <color theme="0" tint="-0.14996795556505021"/>
        </top>
        <bottom style="medium">
          <color theme="2" tint="-0.499984740745262"/>
        </bottom>
        <vertical/>
        <horizontal/>
      </border>
    </dxf>
    <dxf>
      <font>
        <color theme="1"/>
      </font>
      <fill>
        <patternFill patternType="solid">
          <bgColor theme="6" tint="0.79998168889431442"/>
        </patternFill>
      </fill>
      <border diagonalUp="0" diagonalDown="0">
        <left/>
        <right/>
        <top style="thin">
          <color theme="0" tint="-0.14993743705557422"/>
        </top>
        <bottom style="medium">
          <color theme="2" tint="-0.499984740745262"/>
        </bottom>
        <vertical/>
        <horizontal style="thin">
          <color theme="0" tint="-0.14993743705557422"/>
        </horizontal>
      </border>
    </dxf>
    <dxf>
      <font>
        <color theme="1"/>
      </font>
      <fill>
        <patternFill patternType="solid">
          <bgColor theme="2"/>
        </patternFill>
      </fill>
      <border diagonalUp="0" diagonalDown="0">
        <left/>
        <right/>
        <top/>
        <bottom style="thin">
          <color theme="0" tint="-0.14996795556505021"/>
        </bottom>
        <vertical/>
        <horizontal/>
      </border>
    </dxf>
    <dxf>
      <font>
        <color theme="1"/>
      </font>
      <fill>
        <patternFill patternType="none">
          <bgColor auto="1"/>
        </patternFill>
      </fill>
      <border diagonalUp="0" diagonalDown="0">
        <left/>
        <right/>
        <top style="thin">
          <color theme="0" tint="-0.14996795556505021"/>
        </top>
        <bottom style="thin">
          <color theme="0" tint="-0.14993743705557422"/>
        </bottom>
        <vertical/>
        <horizontal/>
      </border>
    </dxf>
    <dxf>
      <fill>
        <patternFill>
          <bgColor theme="0" tint="-0.14996795556505021"/>
        </patternFill>
      </fill>
      <border>
        <left style="thin">
          <color theme="0"/>
        </left>
        <right style="thin">
          <color theme="0"/>
        </right>
        <vertical style="thin">
          <color theme="0"/>
        </vertical>
      </border>
    </dxf>
    <dxf>
      <fill>
        <patternFill>
          <bgColor theme="0" tint="-4.9989318521683403E-2"/>
        </patternFill>
      </fill>
      <border>
        <left style="thin">
          <color theme="0"/>
        </left>
        <right style="thin">
          <color theme="0"/>
        </right>
        <vertical style="thin">
          <color theme="0"/>
        </vertical>
      </border>
    </dxf>
    <dxf>
      <fill>
        <patternFill>
          <bgColor theme="0" tint="-0.14996795556505021"/>
        </patternFill>
      </fill>
    </dxf>
    <dxf>
      <fill>
        <patternFill patternType="solid">
          <fgColor theme="4" tint="0.79992065187536243"/>
          <bgColor theme="0" tint="-4.9989318521683403E-2"/>
        </patternFill>
      </fill>
    </dxf>
    <dxf>
      <font>
        <color theme="1"/>
      </font>
      <fill>
        <patternFill patternType="none">
          <bgColor auto="1"/>
        </patternFill>
      </fill>
      <border diagonalUp="0" diagonalDown="0">
        <left/>
        <right/>
        <top/>
        <bottom style="thin">
          <color theme="0" tint="-0.14996795556505021"/>
        </bottom>
        <vertical/>
        <horizontal style="thin">
          <color theme="0" tint="-0.14996795556505021"/>
        </horizontal>
      </border>
    </dxf>
    <dxf>
      <font>
        <color theme="1"/>
      </font>
      <fill>
        <patternFill patternType="none">
          <bgColor auto="1"/>
        </patternFill>
      </fill>
      <border>
        <left/>
        <right/>
        <top style="thin">
          <color theme="2" tint="-9.9917600024414813E-2"/>
        </top>
        <bottom style="thin">
          <color theme="2" tint="-9.9948118533890809E-2"/>
        </bottom>
        <vertical/>
        <horizontal style="thin">
          <color theme="2" tint="-9.9917600024414813E-2"/>
        </horizontal>
      </border>
    </dxf>
    <dxf>
      <font>
        <color theme="1"/>
      </font>
      <fill>
        <patternFill>
          <bgColor theme="6" tint="0.79998168889431442"/>
        </patternFill>
      </fill>
      <border diagonalUp="0" diagonalDown="0">
        <left style="thin">
          <color theme="0"/>
        </left>
        <right style="thin">
          <color theme="0"/>
        </right>
        <top/>
        <bottom style="medium">
          <color theme="2" tint="-0.499984740745262"/>
        </bottom>
        <vertical style="thin">
          <color theme="0"/>
        </vertical>
        <horizontal/>
      </border>
    </dxf>
    <dxf>
      <font>
        <color theme="0"/>
      </font>
      <fill>
        <patternFill>
          <bgColor theme="3"/>
        </patternFill>
      </fill>
    </dxf>
    <dxf>
      <font>
        <color theme="1"/>
      </font>
      <border diagonalUp="0" diagonalDown="0">
        <left/>
        <right/>
        <top/>
        <bottom/>
        <vertical style="thin">
          <color theme="0"/>
        </vertical>
        <horizontal/>
      </border>
    </dxf>
  </dxfs>
  <tableStyles count="1" defaultTableStyle="Employee Absence Table" defaultPivotStyle="PivotStyleLight16">
    <tableStyle name="Employee Absence Table" pivot="0" count="13">
      <tableStyleElement type="wholeTable" dxfId="156"/>
      <tableStyleElement type="headerRow" dxfId="155"/>
      <tableStyleElement type="totalRow" dxfId="154"/>
      <tableStyleElement type="firstColumn" dxfId="153"/>
      <tableStyleElement type="lastColumn" dxfId="152"/>
      <tableStyleElement type="firstRowStripe" dxfId="151"/>
      <tableStyleElement type="secondRowStripe" dxfId="150"/>
      <tableStyleElement type="firstColumnStripe" dxfId="149"/>
      <tableStyleElement type="secondColumnStripe" dxfId="148"/>
      <tableStyleElement type="firstHeaderCell" dxfId="147"/>
      <tableStyleElement type="lastHeaderCell" dxfId="146"/>
      <tableStyleElement type="firstTotalCell" dxfId="145"/>
      <tableStyleElement type="lastTotalCell" dxfId="144"/>
    </tableStyle>
  </tableStyles>
  <colors>
    <mruColors>
      <color rgb="FFEA80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22" name="November" displayName="November" ref="A5:AF17" totalsRowCount="1" headerRowDxfId="138" dataDxfId="137" totalsRowDxfId="136">
  <tableColumns count="32">
    <tableColumn id="1" name="RT Member" totalsRowFunction="custom" dataDxfId="135" totalsRowDxfId="31" dataCellStyle="Employee">
      <totalsRowFormula>MonthName&amp;" Total"</totalsRowFormula>
    </tableColumn>
    <tableColumn id="2" name="1" totalsRowFunction="count" dataDxfId="134" totalsRowDxfId="30"/>
    <tableColumn id="3" name="2" totalsRowFunction="count" dataDxfId="133" totalsRowDxfId="29"/>
    <tableColumn id="4" name="3" totalsRowFunction="count" dataDxfId="132" totalsRowDxfId="28"/>
    <tableColumn id="5" name="4" totalsRowFunction="count" dataDxfId="131" totalsRowDxfId="27"/>
    <tableColumn id="6" name="5" totalsRowFunction="count" dataDxfId="130" totalsRowDxfId="26"/>
    <tableColumn id="7" name="6" totalsRowFunction="count" dataDxfId="129" totalsRowDxfId="25"/>
    <tableColumn id="8" name="7" totalsRowFunction="count" dataDxfId="128" totalsRowDxfId="24"/>
    <tableColumn id="9" name="8" totalsRowFunction="count" dataDxfId="127" totalsRowDxfId="23"/>
    <tableColumn id="10" name="9" totalsRowFunction="count" dataDxfId="126" totalsRowDxfId="22"/>
    <tableColumn id="11" name="10" totalsRowFunction="count" dataDxfId="125" totalsRowDxfId="21"/>
    <tableColumn id="12" name="11" totalsRowFunction="count" dataDxfId="124" totalsRowDxfId="20"/>
    <tableColumn id="13" name="12" totalsRowFunction="count" dataDxfId="123" totalsRowDxfId="19"/>
    <tableColumn id="14" name="13" totalsRowFunction="count" dataDxfId="122" totalsRowDxfId="18"/>
    <tableColumn id="15" name="14" totalsRowFunction="count" dataDxfId="121" totalsRowDxfId="17"/>
    <tableColumn id="16" name="15" totalsRowFunction="count" dataDxfId="120" totalsRowDxfId="16"/>
    <tableColumn id="17" name="16" totalsRowFunction="count" dataDxfId="119" totalsRowDxfId="15"/>
    <tableColumn id="18" name="17" totalsRowFunction="count" dataDxfId="118" totalsRowDxfId="14"/>
    <tableColumn id="19" name="18" totalsRowFunction="count" dataDxfId="117" totalsRowDxfId="13"/>
    <tableColumn id="20" name="19" totalsRowFunction="count" dataDxfId="116" totalsRowDxfId="12"/>
    <tableColumn id="21" name="20" totalsRowFunction="count" dataDxfId="115" totalsRowDxfId="11"/>
    <tableColumn id="22" name="21" totalsRowFunction="count" dataDxfId="114" totalsRowDxfId="10"/>
    <tableColumn id="23" name="22" totalsRowFunction="count" dataDxfId="113" totalsRowDxfId="9"/>
    <tableColumn id="24" name="23" totalsRowFunction="count" dataDxfId="112" totalsRowDxfId="8"/>
    <tableColumn id="25" name="24" totalsRowFunction="count" dataDxfId="111" totalsRowDxfId="7"/>
    <tableColumn id="26" name="25" totalsRowFunction="count" dataDxfId="110" totalsRowDxfId="6"/>
    <tableColumn id="27" name="26" totalsRowFunction="count" dataDxfId="109" totalsRowDxfId="5"/>
    <tableColumn id="28" name="27" totalsRowFunction="count" dataDxfId="108" totalsRowDxfId="4"/>
    <tableColumn id="29" name="28" totalsRowFunction="count" dataDxfId="107" totalsRowDxfId="3"/>
    <tableColumn id="30" name="29" totalsRowFunction="count" dataDxfId="106" totalsRowDxfId="2"/>
    <tableColumn id="31" name="30" totalsRowFunction="sum" dataDxfId="105" totalsRowDxfId="1"/>
    <tableColumn id="32" name="31" totalsRowFunction="sum" dataDxfId="104" totalsRowDxfId="0" dataCellStyle="Total"/>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2.xml><?xml version="1.0" encoding="utf-8"?>
<table xmlns="http://schemas.openxmlformats.org/spreadsheetml/2006/main" id="12" name="December" displayName="December" ref="B5:AG17" totalsRowCount="1" headerRowDxfId="98" dataDxfId="97" totalsRowDxfId="96">
  <tableColumns count="32">
    <tableColumn id="1" name="RT Member" totalsRowFunction="custom" dataDxfId="95" totalsRowDxfId="94" dataCellStyle="Employee">
      <totalsRowFormula>MonthName&amp;" Total"</totalsRowFormula>
    </tableColumn>
    <tableColumn id="2" name="1" totalsRowFunction="count" dataDxfId="93" totalsRowDxfId="92"/>
    <tableColumn id="3" name="2" totalsRowFunction="count" dataDxfId="91" totalsRowDxfId="90"/>
    <tableColumn id="4" name="3" totalsRowFunction="count" dataDxfId="89" totalsRowDxfId="88"/>
    <tableColumn id="5" name="4" totalsRowFunction="count" dataDxfId="87" totalsRowDxfId="86"/>
    <tableColumn id="6" name="5" totalsRowFunction="count" dataDxfId="85" totalsRowDxfId="84"/>
    <tableColumn id="7" name="6" totalsRowFunction="count" dataDxfId="83" totalsRowDxfId="82"/>
    <tableColumn id="8" name="7" totalsRowFunction="count" dataDxfId="81" totalsRowDxfId="80"/>
    <tableColumn id="9" name="8" totalsRowFunction="count" dataDxfId="79" totalsRowDxfId="78"/>
    <tableColumn id="10" name="9" totalsRowFunction="count" dataDxfId="77" totalsRowDxfId="76"/>
    <tableColumn id="11" name="10" totalsRowFunction="count" dataDxfId="75" totalsRowDxfId="74"/>
    <tableColumn id="12" name="11" totalsRowFunction="count" dataDxfId="73" totalsRowDxfId="72"/>
    <tableColumn id="13" name="12" totalsRowFunction="count" dataDxfId="71" totalsRowDxfId="70"/>
    <tableColumn id="14" name="13" totalsRowFunction="count" dataDxfId="69" totalsRowDxfId="68"/>
    <tableColumn id="15" name="14" totalsRowFunction="count" dataDxfId="67" totalsRowDxfId="66"/>
    <tableColumn id="16" name="15" totalsRowFunction="count" dataDxfId="65" totalsRowDxfId="64"/>
    <tableColumn id="17" name="16" totalsRowFunction="count" dataDxfId="63" totalsRowDxfId="62"/>
    <tableColumn id="18" name="17" totalsRowFunction="count" dataDxfId="61" totalsRowDxfId="60"/>
    <tableColumn id="19" name="18" totalsRowFunction="count" dataDxfId="59" totalsRowDxfId="58"/>
    <tableColumn id="20" name="19" totalsRowFunction="count" dataDxfId="57" totalsRowDxfId="56"/>
    <tableColumn id="21" name="20" totalsRowFunction="count" dataDxfId="55" totalsRowDxfId="54"/>
    <tableColumn id="22" name="21" totalsRowFunction="count" dataDxfId="53" totalsRowDxfId="52"/>
    <tableColumn id="23" name="22" totalsRowFunction="count" dataDxfId="51" totalsRowDxfId="50"/>
    <tableColumn id="24" name="23" totalsRowFunction="count" dataDxfId="49" totalsRowDxfId="48"/>
    <tableColumn id="25" name="24" totalsRowFunction="count" dataDxfId="47" totalsRowDxfId="46"/>
    <tableColumn id="26" name="25" totalsRowFunction="count" dataDxfId="45" totalsRowDxfId="44"/>
    <tableColumn id="27" name="26" totalsRowFunction="count" dataDxfId="43" totalsRowDxfId="42"/>
    <tableColumn id="28" name="27" totalsRowFunction="count" dataDxfId="41" totalsRowDxfId="40"/>
    <tableColumn id="29" name="28" totalsRowFunction="count" dataDxfId="39" totalsRowDxfId="38"/>
    <tableColumn id="30" name="29" totalsRowFunction="count" dataDxfId="37" totalsRowDxfId="36"/>
    <tableColumn id="31" name="30" totalsRowFunction="sum" dataDxfId="35" totalsRowDxfId="34"/>
    <tableColumn id="32" name="31" totalsRowFunction="sum" dataDxfId="33" totalsRowDxfId="32" dataCellStyle="Total"/>
  </tableColumns>
  <tableStyleInfo name="Employee Absence Table" showFirstColumn="1" showLastColumn="1" showRowStripes="1" showColumnStripes="0"/>
  <extLst>
    <ext xmlns:x14="http://schemas.microsoft.com/office/spreadsheetml/2009/9/main" uri="{504A1905-F514-4f6f-8877-14C23A59335A}">
      <x14:table altTextSummary="Provides a list of names and calendar dates to record employees' absenteeism and specific absence type, such as V=Vacation, S=Sick, P=Personal and two placeholders for custom entries"/>
    </ext>
  </extLst>
</table>
</file>

<file path=xl/tables/table3.xml><?xml version="1.0" encoding="utf-8"?>
<table xmlns="http://schemas.openxmlformats.org/spreadsheetml/2006/main" id="13" name="EmployeeName" displayName="EmployeeName" ref="B3:B17" totalsRowShown="0" dataCellStyle="Employee">
  <autoFilter ref="B3:B17"/>
  <tableColumns count="1">
    <tableColumn id="1" name="RT Members" dataCellStyle="Employee"/>
  </tableColumns>
  <tableStyleInfo name="Employee Absence Table" showFirstColumn="1" showLastColumn="1" showRowStripes="1" showColumnStripes="0"/>
  <extLst>
    <ext xmlns:x14="http://schemas.microsoft.com/office/spreadsheetml/2009/9/main" uri="{504A1905-F514-4f6f-8877-14C23A59335A}">
      <x14:table altTextSummary="Enter employee names in this table. These names are used as options in each month's absence schedule columm B"/>
    </ext>
  </extLst>
</table>
</file>

<file path=xl/theme/theme1.xml><?xml version="1.0" encoding="utf-8"?>
<a:theme xmlns:a="http://schemas.openxmlformats.org/drawingml/2006/main" name="Office Theme">
  <a:themeElements>
    <a:clrScheme name="Employee Absense Schedule">
      <a:dk1>
        <a:sysClr val="windowText" lastClr="000000"/>
      </a:dk1>
      <a:lt1>
        <a:sysClr val="window" lastClr="FFFFFF"/>
      </a:lt1>
      <a:dk2>
        <a:srgbClr val="4B180E"/>
      </a:dk2>
      <a:lt2>
        <a:srgbClr val="F1F2E8"/>
      </a:lt2>
      <a:accent1>
        <a:srgbClr val="A53423"/>
      </a:accent1>
      <a:accent2>
        <a:srgbClr val="E68130"/>
      </a:accent2>
      <a:accent3>
        <a:srgbClr val="9BB05D"/>
      </a:accent3>
      <a:accent4>
        <a:srgbClr val="CC9900"/>
      </a:accent4>
      <a:accent5>
        <a:srgbClr val="4F66AF"/>
      </a:accent5>
      <a:accent6>
        <a:srgbClr val="D0D2D3"/>
      </a:accent6>
      <a:hlink>
        <a:srgbClr val="4F66AF"/>
      </a:hlink>
      <a:folHlink>
        <a:srgbClr val="6B9AC6"/>
      </a:folHlink>
    </a:clrScheme>
    <a:fontScheme name="Employee Absenc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249977111117893"/>
    <pageSetUpPr fitToPage="1"/>
  </sheetPr>
  <dimension ref="A1:AF17"/>
  <sheetViews>
    <sheetView showGridLines="0" workbookViewId="0"/>
  </sheetViews>
  <sheetFormatPr baseColWidth="10" defaultColWidth="8.83203125" defaultRowHeight="30" customHeight="1" x14ac:dyDescent="0.2"/>
  <cols>
    <col min="1" max="1" width="25.6640625" style="6" customWidth="1"/>
    <col min="2" max="12" width="4.6640625" style="6" customWidth="1"/>
    <col min="13" max="13" width="6.6640625" style="6" bestFit="1" customWidth="1"/>
    <col min="14" max="32" width="4.6640625" style="6" customWidth="1"/>
    <col min="33" max="33" width="2.6640625" customWidth="1"/>
  </cols>
  <sheetData>
    <row r="1" spans="1:32" ht="15" customHeight="1" x14ac:dyDescent="0.2">
      <c r="A1" s="22" t="s">
        <v>55</v>
      </c>
      <c r="B1" s="3" t="s">
        <v>33</v>
      </c>
      <c r="C1" s="27" t="s">
        <v>34</v>
      </c>
      <c r="D1" s="28"/>
      <c r="E1" s="28"/>
      <c r="F1" s="14" t="s">
        <v>35</v>
      </c>
      <c r="G1" s="27" t="s">
        <v>36</v>
      </c>
      <c r="H1" s="28"/>
      <c r="I1" s="28"/>
      <c r="J1" s="4" t="s">
        <v>38</v>
      </c>
      <c r="K1" s="27" t="s">
        <v>37</v>
      </c>
      <c r="L1" s="28"/>
      <c r="M1" s="20" t="s">
        <v>53</v>
      </c>
      <c r="Z1"/>
      <c r="AA1"/>
      <c r="AB1"/>
      <c r="AC1"/>
      <c r="AD1"/>
      <c r="AE1"/>
      <c r="AF1"/>
    </row>
    <row r="2" spans="1:32" ht="15" customHeight="1" x14ac:dyDescent="0.2">
      <c r="A2" s="9"/>
    </row>
    <row r="3" spans="1:32" ht="30" customHeight="1" x14ac:dyDescent="0.2">
      <c r="A3" s="7" t="s">
        <v>31</v>
      </c>
      <c r="B3" s="26" t="s">
        <v>52</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row>
    <row r="4" spans="1:32" ht="15" customHeight="1" x14ac:dyDescent="0.2">
      <c r="A4" s="7"/>
      <c r="B4" s="1" t="e">
        <f>TEXT(WEEKDAY(DATE(CalendarYear,11,1),1),"aaa")</f>
        <v>#REF!</v>
      </c>
      <c r="C4" s="1" t="e">
        <f>TEXT(WEEKDAY(DATE(CalendarYear,11,2),1),"aaa")</f>
        <v>#REF!</v>
      </c>
      <c r="D4" s="1" t="e">
        <f>TEXT(WEEKDAY(DATE(CalendarYear,11,3),1),"aaa")</f>
        <v>#REF!</v>
      </c>
      <c r="E4" s="1" t="e">
        <f>TEXT(WEEKDAY(DATE(CalendarYear,11,4),1),"aaa")</f>
        <v>#REF!</v>
      </c>
      <c r="F4" s="1" t="e">
        <f>TEXT(WEEKDAY(DATE(CalendarYear,11,5),1),"aaa")</f>
        <v>#REF!</v>
      </c>
      <c r="G4" s="1" t="e">
        <f>TEXT(WEEKDAY(DATE(CalendarYear,11,6),1),"aaa")</f>
        <v>#REF!</v>
      </c>
      <c r="H4" s="1" t="e">
        <f>TEXT(WEEKDAY(DATE(CalendarYear,11,7),1),"aaa")</f>
        <v>#REF!</v>
      </c>
      <c r="I4" s="1" t="e">
        <f>TEXT(WEEKDAY(DATE(CalendarYear,11,8),1),"aaa")</f>
        <v>#REF!</v>
      </c>
      <c r="J4" s="1" t="e">
        <f>TEXT(WEEKDAY(DATE(CalendarYear,11,9),1),"aaa")</f>
        <v>#REF!</v>
      </c>
      <c r="K4" s="1" t="e">
        <f>TEXT(WEEKDAY(DATE(CalendarYear,11,10),1),"aaa")</f>
        <v>#REF!</v>
      </c>
      <c r="L4" s="1" t="e">
        <f>TEXT(WEEKDAY(DATE(CalendarYear,11,11),1),"aaa")</f>
        <v>#REF!</v>
      </c>
      <c r="M4" s="1" t="e">
        <f>TEXT(WEEKDAY(DATE(CalendarYear,11,12),1),"aaa")</f>
        <v>#REF!</v>
      </c>
      <c r="N4" s="1" t="e">
        <f>TEXT(WEEKDAY(DATE(CalendarYear,11,13),1),"aaa")</f>
        <v>#REF!</v>
      </c>
      <c r="O4" s="1" t="e">
        <f>TEXT(WEEKDAY(DATE(CalendarYear,11,14),1),"aaa")</f>
        <v>#REF!</v>
      </c>
      <c r="P4" s="1" t="e">
        <f>TEXT(WEEKDAY(DATE(CalendarYear,11,15),1),"aaa")</f>
        <v>#REF!</v>
      </c>
      <c r="Q4" s="1" t="e">
        <f>TEXT(WEEKDAY(DATE(CalendarYear,11,16),1),"aaa")</f>
        <v>#REF!</v>
      </c>
      <c r="R4" s="1" t="e">
        <f>TEXT(WEEKDAY(DATE(CalendarYear,11,17),1),"aaa")</f>
        <v>#REF!</v>
      </c>
      <c r="S4" s="1" t="e">
        <f>TEXT(WEEKDAY(DATE(CalendarYear,11,18),1),"aaa")</f>
        <v>#REF!</v>
      </c>
      <c r="T4" s="1" t="e">
        <f>TEXT(WEEKDAY(DATE(CalendarYear,11,19),1),"aaa")</f>
        <v>#REF!</v>
      </c>
      <c r="U4" s="1" t="e">
        <f>TEXT(WEEKDAY(DATE(CalendarYear,11,20),1),"aaa")</f>
        <v>#REF!</v>
      </c>
      <c r="V4" s="1" t="e">
        <f>TEXT(WEEKDAY(DATE(CalendarYear,11,21),1),"aaa")</f>
        <v>#REF!</v>
      </c>
      <c r="W4" s="1" t="e">
        <f>TEXT(WEEKDAY(DATE(CalendarYear,11,22),1),"aaa")</f>
        <v>#REF!</v>
      </c>
      <c r="X4" s="1" t="e">
        <f>TEXT(WEEKDAY(DATE(CalendarYear,11,23),1),"aaa")</f>
        <v>#REF!</v>
      </c>
      <c r="Y4" s="1" t="e">
        <f>TEXT(WEEKDAY(DATE(CalendarYear,11,24),1),"aaa")</f>
        <v>#REF!</v>
      </c>
      <c r="Z4" s="1" t="e">
        <f>TEXT(WEEKDAY(DATE(CalendarYear,11,25),1),"aaa")</f>
        <v>#REF!</v>
      </c>
      <c r="AA4" s="1" t="e">
        <f>TEXT(WEEKDAY(DATE(CalendarYear,11,26),1),"aaa")</f>
        <v>#REF!</v>
      </c>
      <c r="AB4" s="1" t="e">
        <f>TEXT(WEEKDAY(DATE(CalendarYear,11,27),1),"aaa")</f>
        <v>#REF!</v>
      </c>
      <c r="AC4" s="1" t="e">
        <f>TEXT(WEEKDAY(DATE(CalendarYear,11,28),1),"aaa")</f>
        <v>#REF!</v>
      </c>
      <c r="AD4" s="1" t="e">
        <f>TEXT(WEEKDAY(DATE(CalendarYear,11,29),1),"aaa")</f>
        <v>#REF!</v>
      </c>
      <c r="AE4" s="1" t="e">
        <f>TEXT(WEEKDAY(DATE(CalendarYear,11,30),1),"aaa")</f>
        <v>#REF!</v>
      </c>
      <c r="AF4" s="1"/>
    </row>
    <row r="5" spans="1:32" ht="15" customHeight="1" x14ac:dyDescent="0.2">
      <c r="A5" s="23" t="s">
        <v>56</v>
      </c>
      <c r="B5" s="2" t="s">
        <v>0</v>
      </c>
      <c r="C5" s="2" t="s">
        <v>1</v>
      </c>
      <c r="D5" s="2" t="s">
        <v>2</v>
      </c>
      <c r="E5" s="2" t="s">
        <v>3</v>
      </c>
      <c r="F5" s="2" t="s">
        <v>4</v>
      </c>
      <c r="G5" s="2" t="s">
        <v>5</v>
      </c>
      <c r="H5" s="2" t="s">
        <v>6</v>
      </c>
      <c r="I5" s="2" t="s">
        <v>7</v>
      </c>
      <c r="J5" s="2" t="s">
        <v>8</v>
      </c>
      <c r="K5" s="2" t="s">
        <v>9</v>
      </c>
      <c r="L5" s="2" t="s">
        <v>10</v>
      </c>
      <c r="M5" s="2" t="s">
        <v>11</v>
      </c>
      <c r="N5" s="2" t="s">
        <v>12</v>
      </c>
      <c r="O5" s="2" t="s">
        <v>13</v>
      </c>
      <c r="P5" s="2" t="s">
        <v>14</v>
      </c>
      <c r="Q5" s="2" t="s">
        <v>15</v>
      </c>
      <c r="R5" s="2" t="s">
        <v>16</v>
      </c>
      <c r="S5" s="2" t="s">
        <v>17</v>
      </c>
      <c r="T5" s="2" t="s">
        <v>18</v>
      </c>
      <c r="U5" s="2" t="s">
        <v>19</v>
      </c>
      <c r="V5" s="2" t="s">
        <v>20</v>
      </c>
      <c r="W5" s="2" t="s">
        <v>21</v>
      </c>
      <c r="X5" s="2" t="s">
        <v>22</v>
      </c>
      <c r="Y5" s="2" t="s">
        <v>23</v>
      </c>
      <c r="Z5" s="2" t="s">
        <v>24</v>
      </c>
      <c r="AA5" s="2" t="s">
        <v>25</v>
      </c>
      <c r="AB5" s="2" t="s">
        <v>26</v>
      </c>
      <c r="AC5" s="2" t="s">
        <v>27</v>
      </c>
      <c r="AD5" s="2" t="s">
        <v>28</v>
      </c>
      <c r="AE5" s="2" t="s">
        <v>29</v>
      </c>
      <c r="AF5" s="2" t="s">
        <v>30</v>
      </c>
    </row>
    <row r="6" spans="1:32" ht="30" customHeight="1" x14ac:dyDescent="0.2">
      <c r="A6" s="17" t="s">
        <v>39</v>
      </c>
      <c r="B6" s="15" t="s">
        <v>50</v>
      </c>
      <c r="C6" s="15" t="s">
        <v>50</v>
      </c>
      <c r="D6" s="15" t="s">
        <v>50</v>
      </c>
      <c r="E6" s="15" t="s">
        <v>50</v>
      </c>
      <c r="F6" s="15" t="s">
        <v>50</v>
      </c>
      <c r="G6" s="15" t="s">
        <v>50</v>
      </c>
      <c r="H6" s="15" t="s">
        <v>50</v>
      </c>
      <c r="I6" s="15" t="s">
        <v>50</v>
      </c>
      <c r="J6" s="15" t="s">
        <v>50</v>
      </c>
      <c r="K6" s="15" t="s">
        <v>50</v>
      </c>
      <c r="L6" s="15" t="s">
        <v>50</v>
      </c>
      <c r="M6" s="15" t="s">
        <v>50</v>
      </c>
      <c r="N6" s="15" t="s">
        <v>50</v>
      </c>
      <c r="O6" s="15" t="s">
        <v>50</v>
      </c>
      <c r="P6" s="15" t="s">
        <v>50</v>
      </c>
      <c r="Q6" s="15" t="s">
        <v>50</v>
      </c>
      <c r="R6" s="15" t="s">
        <v>50</v>
      </c>
      <c r="S6" s="15" t="s">
        <v>50</v>
      </c>
      <c r="T6" s="15" t="s">
        <v>50</v>
      </c>
      <c r="U6" s="15" t="s">
        <v>50</v>
      </c>
      <c r="V6" s="15" t="s">
        <v>50</v>
      </c>
      <c r="W6" s="15" t="s">
        <v>50</v>
      </c>
      <c r="X6" s="15" t="s">
        <v>50</v>
      </c>
      <c r="Y6" s="15" t="s">
        <v>50</v>
      </c>
      <c r="Z6" s="2"/>
      <c r="AA6" s="2"/>
      <c r="AB6" s="2"/>
      <c r="AC6" s="2"/>
      <c r="AD6" s="2"/>
      <c r="AE6" s="2"/>
      <c r="AF6" s="2"/>
    </row>
    <row r="7" spans="1:32" ht="30" customHeight="1" x14ac:dyDescent="0.2">
      <c r="A7" s="18" t="s">
        <v>40</v>
      </c>
      <c r="B7" s="2"/>
      <c r="C7" s="2"/>
      <c r="D7" s="15" t="s">
        <v>50</v>
      </c>
      <c r="E7" s="15" t="s">
        <v>50</v>
      </c>
      <c r="F7" s="15" t="s">
        <v>50</v>
      </c>
      <c r="G7" s="2"/>
      <c r="H7" s="2"/>
      <c r="I7" s="2"/>
      <c r="J7" s="2"/>
      <c r="K7" s="2"/>
      <c r="L7" s="2"/>
      <c r="M7" s="2"/>
      <c r="N7" s="2"/>
      <c r="O7" s="2"/>
      <c r="P7" s="2"/>
      <c r="Q7" s="2"/>
      <c r="R7" s="2"/>
      <c r="S7" s="2"/>
      <c r="T7" s="2"/>
      <c r="U7" s="2"/>
      <c r="V7" s="2"/>
      <c r="W7" s="2"/>
      <c r="X7" s="2"/>
      <c r="Y7" s="2"/>
      <c r="Z7" s="2"/>
      <c r="AA7" s="2"/>
      <c r="AB7" s="16" t="s">
        <v>51</v>
      </c>
      <c r="AC7" s="16" t="s">
        <v>51</v>
      </c>
      <c r="AD7" s="16" t="s">
        <v>51</v>
      </c>
      <c r="AE7" s="16" t="s">
        <v>51</v>
      </c>
      <c r="AF7" s="5"/>
    </row>
    <row r="8" spans="1:32" ht="30" customHeight="1" x14ac:dyDescent="0.2">
      <c r="A8" s="18" t="s">
        <v>41</v>
      </c>
      <c r="B8" s="15" t="s">
        <v>50</v>
      </c>
      <c r="C8" s="15" t="s">
        <v>50</v>
      </c>
      <c r="D8" s="15" t="s">
        <v>50</v>
      </c>
      <c r="E8" s="15" t="s">
        <v>50</v>
      </c>
      <c r="F8" s="15" t="s">
        <v>50</v>
      </c>
      <c r="G8" s="15" t="s">
        <v>50</v>
      </c>
      <c r="H8" s="15" t="s">
        <v>50</v>
      </c>
      <c r="I8" s="15" t="s">
        <v>50</v>
      </c>
      <c r="J8" s="15" t="s">
        <v>50</v>
      </c>
      <c r="K8" s="15" t="s">
        <v>50</v>
      </c>
      <c r="L8" s="15" t="s">
        <v>50</v>
      </c>
      <c r="M8" s="15" t="s">
        <v>50</v>
      </c>
      <c r="N8" s="15" t="s">
        <v>50</v>
      </c>
      <c r="O8" s="15" t="s">
        <v>50</v>
      </c>
      <c r="P8" s="15" t="s">
        <v>50</v>
      </c>
      <c r="Q8" s="15" t="s">
        <v>50</v>
      </c>
      <c r="R8" s="2"/>
      <c r="S8" s="2"/>
      <c r="T8" s="2"/>
      <c r="U8" s="2"/>
      <c r="V8" s="2"/>
      <c r="W8" s="2"/>
      <c r="X8" s="2"/>
      <c r="Y8" s="2"/>
      <c r="Z8" s="2"/>
      <c r="AA8" s="2"/>
      <c r="AB8" s="2"/>
      <c r="AC8" s="2"/>
      <c r="AD8" s="2"/>
      <c r="AE8" s="2"/>
      <c r="AF8" s="5"/>
    </row>
    <row r="9" spans="1:32" ht="30" customHeight="1" x14ac:dyDescent="0.2">
      <c r="A9" s="18" t="s">
        <v>42</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5"/>
    </row>
    <row r="10" spans="1:32" ht="30" customHeight="1" x14ac:dyDescent="0.2">
      <c r="A10" s="18" t="s">
        <v>43</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5"/>
    </row>
    <row r="11" spans="1:32" ht="30" customHeight="1" x14ac:dyDescent="0.2">
      <c r="A11" s="19" t="s">
        <v>44</v>
      </c>
      <c r="B11" s="15" t="s">
        <v>50</v>
      </c>
      <c r="C11" s="15" t="s">
        <v>50</v>
      </c>
      <c r="D11" s="2"/>
      <c r="E11" s="2"/>
      <c r="F11" s="15" t="s">
        <v>50</v>
      </c>
      <c r="G11" s="15" t="s">
        <v>50</v>
      </c>
      <c r="H11" s="2"/>
      <c r="I11" s="2"/>
      <c r="J11" s="16" t="s">
        <v>51</v>
      </c>
      <c r="K11" s="2"/>
      <c r="L11" s="2"/>
      <c r="M11" s="2"/>
      <c r="N11" s="15" t="s">
        <v>50</v>
      </c>
      <c r="O11" s="15" t="s">
        <v>50</v>
      </c>
      <c r="P11" s="2"/>
      <c r="Q11" s="16" t="s">
        <v>51</v>
      </c>
      <c r="R11" s="2"/>
      <c r="S11" s="2"/>
      <c r="T11" s="15" t="s">
        <v>50</v>
      </c>
      <c r="U11" s="2"/>
      <c r="V11" s="2"/>
      <c r="W11" s="2"/>
      <c r="X11" s="2"/>
      <c r="Y11" s="2"/>
      <c r="Z11" s="2"/>
      <c r="AA11" s="2"/>
      <c r="AB11" s="2"/>
      <c r="AC11" s="2"/>
      <c r="AD11" s="2"/>
      <c r="AE11" s="2"/>
      <c r="AF11" s="2"/>
    </row>
    <row r="12" spans="1:32" ht="30" customHeight="1" x14ac:dyDescent="0.2">
      <c r="A12" s="10" t="s">
        <v>45</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row>
    <row r="13" spans="1:32" ht="30" customHeight="1" x14ac:dyDescent="0.2">
      <c r="A13" s="18" t="s">
        <v>46</v>
      </c>
      <c r="B13" s="2"/>
      <c r="C13" s="2"/>
      <c r="D13" s="2"/>
      <c r="E13" s="2"/>
      <c r="F13" s="2"/>
      <c r="G13" s="2"/>
      <c r="H13" s="2"/>
      <c r="I13" s="2"/>
      <c r="J13" s="2"/>
      <c r="K13" s="2"/>
      <c r="L13" s="2"/>
      <c r="M13" s="2"/>
      <c r="N13" s="2"/>
      <c r="O13" s="2"/>
      <c r="P13" s="2"/>
      <c r="Q13" s="2"/>
      <c r="R13" s="2"/>
      <c r="S13" s="2"/>
      <c r="T13" s="2"/>
      <c r="U13" s="2"/>
      <c r="V13" s="2"/>
      <c r="W13" s="2"/>
      <c r="X13" s="2"/>
      <c r="Y13" s="2"/>
      <c r="Z13" s="15" t="s">
        <v>50</v>
      </c>
      <c r="AA13" s="15" t="s">
        <v>50</v>
      </c>
      <c r="AB13" s="15" t="s">
        <v>50</v>
      </c>
      <c r="AC13" s="15" t="s">
        <v>50</v>
      </c>
      <c r="AD13" s="15" t="s">
        <v>50</v>
      </c>
      <c r="AE13" s="15" t="s">
        <v>50</v>
      </c>
      <c r="AF13" s="5"/>
    </row>
    <row r="14" spans="1:32" ht="30" customHeight="1" x14ac:dyDescent="0.2">
      <c r="A14" s="18" t="s">
        <v>47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5"/>
    </row>
    <row r="15" spans="1:32" ht="30" customHeight="1" x14ac:dyDescent="0.2">
      <c r="A15" s="19" t="s">
        <v>48</v>
      </c>
      <c r="B15" s="2"/>
      <c r="C15" s="2"/>
      <c r="D15" s="2"/>
      <c r="E15" s="2"/>
      <c r="F15" s="2"/>
      <c r="G15" s="2"/>
      <c r="H15" s="2"/>
      <c r="I15" s="2"/>
      <c r="J15" s="2"/>
      <c r="K15" s="2"/>
      <c r="L15" s="2"/>
      <c r="M15" s="2"/>
      <c r="N15" s="2"/>
      <c r="O15" s="2"/>
      <c r="P15" s="2"/>
      <c r="Q15" s="2"/>
      <c r="R15" s="2"/>
      <c r="S15" s="2"/>
      <c r="T15" s="2"/>
      <c r="U15" s="2"/>
      <c r="V15" s="2"/>
      <c r="W15" s="2"/>
      <c r="X15" s="2"/>
      <c r="Y15" s="2"/>
      <c r="Z15" s="2"/>
      <c r="AA15" s="2"/>
      <c r="AB15" s="15" t="s">
        <v>50</v>
      </c>
      <c r="AC15" s="15" t="s">
        <v>50</v>
      </c>
      <c r="AD15" s="15" t="s">
        <v>50</v>
      </c>
      <c r="AE15" s="2"/>
      <c r="AF15" s="2"/>
    </row>
    <row r="16" spans="1:32" ht="30" customHeight="1" x14ac:dyDescent="0.2">
      <c r="A16" s="19" t="s">
        <v>49</v>
      </c>
      <c r="B16" s="2"/>
      <c r="C16" s="2"/>
      <c r="D16" s="2"/>
      <c r="E16" s="2"/>
      <c r="F16" s="15" t="s">
        <v>50</v>
      </c>
      <c r="G16" s="15" t="s">
        <v>50</v>
      </c>
      <c r="H16" s="15" t="s">
        <v>50</v>
      </c>
      <c r="I16" s="15" t="s">
        <v>50</v>
      </c>
      <c r="J16" s="15" t="s">
        <v>50</v>
      </c>
      <c r="K16" s="2"/>
      <c r="L16" s="2"/>
      <c r="M16" s="2"/>
      <c r="N16" s="2"/>
      <c r="O16" s="2"/>
      <c r="P16" s="2"/>
      <c r="Q16" s="2"/>
      <c r="R16" s="2"/>
      <c r="S16" s="2"/>
      <c r="T16" s="2"/>
      <c r="U16" s="2"/>
      <c r="V16" s="2"/>
      <c r="W16" s="2"/>
      <c r="X16" s="2"/>
      <c r="Y16" s="2"/>
      <c r="Z16" s="2"/>
      <c r="AA16" s="2"/>
      <c r="AB16" s="2"/>
      <c r="AC16" s="2"/>
      <c r="AD16" s="2"/>
      <c r="AE16" s="2"/>
      <c r="AF16" s="2"/>
    </row>
    <row r="17" spans="1:32" ht="30" customHeight="1" x14ac:dyDescent="0.2">
      <c r="A17" s="11" t="str">
        <f>MonthName&amp;" Total"</f>
        <v>November Total</v>
      </c>
      <c r="B17" s="8">
        <f>SUBTOTAL(103,November[1])</f>
        <v>3</v>
      </c>
      <c r="C17" s="8">
        <f>SUBTOTAL(103,November[2])</f>
        <v>3</v>
      </c>
      <c r="D17" s="8">
        <f>SUBTOTAL(103,November[3])</f>
        <v>3</v>
      </c>
      <c r="E17" s="8">
        <f>SUBTOTAL(103,November[4])</f>
        <v>3</v>
      </c>
      <c r="F17" s="8">
        <f>SUBTOTAL(103,November[5])</f>
        <v>5</v>
      </c>
      <c r="G17" s="8">
        <f>SUBTOTAL(103,November[6])</f>
        <v>4</v>
      </c>
      <c r="H17" s="8">
        <f>SUBTOTAL(103,November[7])</f>
        <v>3</v>
      </c>
      <c r="I17" s="8">
        <f>SUBTOTAL(103,November[8])</f>
        <v>3</v>
      </c>
      <c r="J17" s="8">
        <f>SUBTOTAL(103,November[9])</f>
        <v>4</v>
      </c>
      <c r="K17" s="8">
        <f>SUBTOTAL(103,November[10])</f>
        <v>2</v>
      </c>
      <c r="L17" s="8">
        <f>SUBTOTAL(103,November[11])</f>
        <v>2</v>
      </c>
      <c r="M17" s="8">
        <f>SUBTOTAL(103,November[12])</f>
        <v>2</v>
      </c>
      <c r="N17" s="8">
        <f>SUBTOTAL(103,November[13])</f>
        <v>3</v>
      </c>
      <c r="O17" s="8">
        <f>SUBTOTAL(103,November[14])</f>
        <v>3</v>
      </c>
      <c r="P17" s="8">
        <f>SUBTOTAL(103,November[15])</f>
        <v>2</v>
      </c>
      <c r="Q17" s="8">
        <f>SUBTOTAL(103,November[16])</f>
        <v>3</v>
      </c>
      <c r="R17" s="8">
        <f>SUBTOTAL(103,November[17])</f>
        <v>1</v>
      </c>
      <c r="S17" s="8">
        <f>SUBTOTAL(103,November[18])</f>
        <v>1</v>
      </c>
      <c r="T17" s="8">
        <f>SUBTOTAL(103,November[19])</f>
        <v>2</v>
      </c>
      <c r="U17" s="8">
        <f>SUBTOTAL(103,November[20])</f>
        <v>1</v>
      </c>
      <c r="V17" s="8">
        <f>SUBTOTAL(103,November[21])</f>
        <v>1</v>
      </c>
      <c r="W17" s="8">
        <f>SUBTOTAL(103,November[22])</f>
        <v>1</v>
      </c>
      <c r="X17" s="8">
        <f>SUBTOTAL(103,November[23])</f>
        <v>1</v>
      </c>
      <c r="Y17" s="8">
        <f>SUBTOTAL(103,November[24])</f>
        <v>1</v>
      </c>
      <c r="Z17" s="8">
        <f>SUBTOTAL(103,November[25])</f>
        <v>1</v>
      </c>
      <c r="AA17" s="8">
        <f>SUBTOTAL(103,November[26])</f>
        <v>1</v>
      </c>
      <c r="AB17" s="8">
        <f>SUBTOTAL(103,November[27])</f>
        <v>3</v>
      </c>
      <c r="AC17" s="8">
        <f>SUBTOTAL(103,November[28])</f>
        <v>3</v>
      </c>
      <c r="AD17" s="8">
        <f>SUBTOTAL(103,November[29])</f>
        <v>3</v>
      </c>
      <c r="AE17" s="8">
        <f>SUBTOTAL(109,November[30])</f>
        <v>0</v>
      </c>
      <c r="AF17" s="8">
        <f>SUBTOTAL(109,November[31])</f>
        <v>0</v>
      </c>
    </row>
  </sheetData>
  <mergeCells count="4">
    <mergeCell ref="B3:AF3"/>
    <mergeCell ref="C1:E1"/>
    <mergeCell ref="G1:I1"/>
    <mergeCell ref="K1:L1"/>
  </mergeCells>
  <phoneticPr fontId="9" type="noConversion"/>
  <conditionalFormatting sqref="B6:AF16">
    <cfRule type="expression" priority="1" stopIfTrue="1">
      <formula>B6=""</formula>
    </cfRule>
  </conditionalFormatting>
  <conditionalFormatting sqref="B6:AF16">
    <cfRule type="expression" dxfId="143" priority="2" stopIfTrue="1">
      <formula>B6=KeyCustom2</formula>
    </cfRule>
    <cfRule type="expression" dxfId="142" priority="3" stopIfTrue="1">
      <formula>B6=KeyCustom1</formula>
    </cfRule>
    <cfRule type="expression" dxfId="141" priority="4" stopIfTrue="1">
      <formula>B6=KeySick</formula>
    </cfRule>
    <cfRule type="expression" dxfId="140" priority="5" stopIfTrue="1">
      <formula>B6=KeyPersonal</formula>
    </cfRule>
    <cfRule type="expression" dxfId="139" priority="6" stopIfTrue="1">
      <formula>B6=KeyVacation</formula>
    </cfRule>
  </conditionalFormatting>
  <dataValidations count="8">
    <dataValidation allowBlank="1" showInputMessage="1" showErrorMessage="1" prompt="Days of the month in this row are automatically generated. Enter an employee's absence and absence type in each column for each day of the month. Blank means no absence" sqref="B5"/>
    <dataValidation allowBlank="1" showInputMessage="1" showErrorMessage="1" prompt="Month name for this absence schedule is in this cell. Absence totals for this month are in last cell of the table. Select employee names in table column B" sqref="A3"/>
    <dataValidation allowBlank="1" showInputMessage="1" showErrorMessage="1" prompt="This row defines the keys used in the table: cell C2 is Vacation, G2 is Personal, &amp; K2 is Sick leave. Cells N2 &amp; R2 are customizable " sqref="A1"/>
    <dataValidation allowBlank="1" showInputMessage="1" showErrorMessage="1" prompt="The letter &quot;S&quot; indicates absence due to illness" sqref="J1"/>
    <dataValidation allowBlank="1" showInputMessage="1" showErrorMessage="1" prompt="The letter &quot;P&quot; indicates absence due to personal reasons" sqref="F1"/>
    <dataValidation allowBlank="1" showInputMessage="1" showErrorMessage="1" prompt="The letter &quot;V&quot; indicates absence due to vacation" sqref="B1"/>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A5"/>
    <dataValidation allowBlank="1" showInputMessage="1" showErrorMessage="1" prompt="Weekdays in this row are automatically updated for the month according to the year in AH4. Each day of the month is a column to note an employee's absence and absence type" sqref="B4"/>
  </dataValidations>
  <printOptions horizontalCentered="1"/>
  <pageMargins left="0.25" right="0.25" top="0.75" bottom="0.75" header="0.3" footer="0.3"/>
  <pageSetup scale="69" fitToHeight="0" orientation="landscape" verticalDpi="4294967293" r:id="rId1"/>
  <headerFooter differentFirst="1">
    <oddFooter>Page &amp;P of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'RT Members'!$B$4:$B$15</xm:f>
          </x14:formula1>
          <xm:sqref>A6:A16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79998168889431442"/>
    <pageSetUpPr fitToPage="1"/>
  </sheetPr>
  <dimension ref="B1:AG17"/>
  <sheetViews>
    <sheetView showGridLines="0" tabSelected="1" workbookViewId="0">
      <selection activeCell="B1" sqref="B1"/>
    </sheetView>
  </sheetViews>
  <sheetFormatPr baseColWidth="10" defaultColWidth="8.83203125" defaultRowHeight="30" customHeight="1" x14ac:dyDescent="0.2"/>
  <cols>
    <col min="1" max="1" width="2.6640625" customWidth="1"/>
    <col min="2" max="2" width="25.6640625" style="6" customWidth="1"/>
    <col min="3" max="13" width="4.6640625" style="6" customWidth="1"/>
    <col min="14" max="15" width="6.6640625" style="6" bestFit="1" customWidth="1"/>
    <col min="16" max="33" width="4.6640625" style="6" customWidth="1"/>
    <col min="34" max="34" width="2.6640625" customWidth="1"/>
  </cols>
  <sheetData>
    <row r="1" spans="2:33" ht="15" customHeight="1" x14ac:dyDescent="0.2">
      <c r="B1" s="22" t="s">
        <v>55</v>
      </c>
      <c r="C1" s="3" t="s">
        <v>33</v>
      </c>
      <c r="D1" s="27" t="s">
        <v>34</v>
      </c>
      <c r="E1" s="28"/>
      <c r="F1" s="28"/>
      <c r="G1" s="14" t="s">
        <v>35</v>
      </c>
      <c r="H1" s="27" t="s">
        <v>36</v>
      </c>
      <c r="I1" s="28"/>
      <c r="J1" s="28"/>
      <c r="K1" s="4" t="s">
        <v>38</v>
      </c>
      <c r="L1" s="27" t="s">
        <v>37</v>
      </c>
      <c r="M1" s="28"/>
      <c r="N1" s="20" t="s">
        <v>53</v>
      </c>
      <c r="O1" s="25" t="s">
        <v>57</v>
      </c>
      <c r="AA1"/>
      <c r="AB1"/>
      <c r="AC1"/>
      <c r="AD1"/>
      <c r="AE1"/>
      <c r="AF1"/>
      <c r="AG1"/>
    </row>
    <row r="2" spans="2:33" ht="15" customHeight="1" x14ac:dyDescent="0.2">
      <c r="B2" s="9"/>
    </row>
    <row r="3" spans="2:33" ht="30" customHeight="1" x14ac:dyDescent="0.2">
      <c r="B3" s="7" t="s">
        <v>32</v>
      </c>
      <c r="C3" s="26" t="s">
        <v>52</v>
      </c>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row>
    <row r="4" spans="2:33" ht="15" customHeight="1" x14ac:dyDescent="0.2">
      <c r="B4" s="7"/>
      <c r="C4" s="1" t="e">
        <f>TEXT(WEEKDAY(DATE(CalendarYear,12,1),1),"aaa")</f>
        <v>#REF!</v>
      </c>
      <c r="D4" s="1" t="e">
        <f>TEXT(WEEKDAY(DATE(CalendarYear,12,2),1),"aaa")</f>
        <v>#REF!</v>
      </c>
      <c r="E4" s="1" t="e">
        <f>TEXT(WEEKDAY(DATE(CalendarYear,12,3),1),"aaa")</f>
        <v>#REF!</v>
      </c>
      <c r="F4" s="1" t="e">
        <f>TEXT(WEEKDAY(DATE(CalendarYear,12,4),1),"aaa")</f>
        <v>#REF!</v>
      </c>
      <c r="G4" s="1" t="e">
        <f>TEXT(WEEKDAY(DATE(CalendarYear,12,5),1),"aaa")</f>
        <v>#REF!</v>
      </c>
      <c r="H4" s="1" t="e">
        <f>TEXT(WEEKDAY(DATE(CalendarYear,12,6),1),"aaa")</f>
        <v>#REF!</v>
      </c>
      <c r="I4" s="1" t="e">
        <f>TEXT(WEEKDAY(DATE(CalendarYear,12,7),1),"aaa")</f>
        <v>#REF!</v>
      </c>
      <c r="J4" s="1" t="e">
        <f>TEXT(WEEKDAY(DATE(CalendarYear,12,8),1),"aaa")</f>
        <v>#REF!</v>
      </c>
      <c r="K4" s="1" t="e">
        <f>TEXT(WEEKDAY(DATE(CalendarYear,12,9),1),"aaa")</f>
        <v>#REF!</v>
      </c>
      <c r="L4" s="1" t="e">
        <f>TEXT(WEEKDAY(DATE(CalendarYear,12,10),1),"aaa")</f>
        <v>#REF!</v>
      </c>
      <c r="M4" s="1" t="e">
        <f>TEXT(WEEKDAY(DATE(CalendarYear,12,11),1),"aaa")</f>
        <v>#REF!</v>
      </c>
      <c r="N4" s="1" t="e">
        <f>TEXT(WEEKDAY(DATE(CalendarYear,12,12),1),"aaa")</f>
        <v>#REF!</v>
      </c>
      <c r="O4" s="1" t="e">
        <f>TEXT(WEEKDAY(DATE(CalendarYear,12,13),1),"aaa")</f>
        <v>#REF!</v>
      </c>
      <c r="P4" s="1" t="e">
        <f>TEXT(WEEKDAY(DATE(CalendarYear,12,14),1),"aaa")</f>
        <v>#REF!</v>
      </c>
      <c r="Q4" s="1" t="e">
        <f>TEXT(WEEKDAY(DATE(CalendarYear,12,15),1),"aaa")</f>
        <v>#REF!</v>
      </c>
      <c r="R4" s="1" t="e">
        <f>TEXT(WEEKDAY(DATE(CalendarYear,12,16),1),"aaa")</f>
        <v>#REF!</v>
      </c>
      <c r="S4" s="1" t="e">
        <f>TEXT(WEEKDAY(DATE(CalendarYear,12,17),1),"aaa")</f>
        <v>#REF!</v>
      </c>
      <c r="T4" s="1" t="e">
        <f>TEXT(WEEKDAY(DATE(CalendarYear,12,18),1),"aaa")</f>
        <v>#REF!</v>
      </c>
      <c r="U4" s="1" t="e">
        <f>TEXT(WEEKDAY(DATE(CalendarYear,12,19),1),"aaa")</f>
        <v>#REF!</v>
      </c>
      <c r="V4" s="1" t="e">
        <f>TEXT(WEEKDAY(DATE(CalendarYear,12,20),1),"aaa")</f>
        <v>#REF!</v>
      </c>
      <c r="W4" s="1" t="e">
        <f>TEXT(WEEKDAY(DATE(CalendarYear,12,21),1),"aaa")</f>
        <v>#REF!</v>
      </c>
      <c r="X4" s="1" t="e">
        <f>TEXT(WEEKDAY(DATE(CalendarYear,12,22),1),"aaa")</f>
        <v>#REF!</v>
      </c>
      <c r="Y4" s="1" t="e">
        <f>TEXT(WEEKDAY(DATE(CalendarYear,12,23),1),"aaa")</f>
        <v>#REF!</v>
      </c>
      <c r="Z4" s="1" t="e">
        <f>TEXT(WEEKDAY(DATE(CalendarYear,12,24),1),"aaa")</f>
        <v>#REF!</v>
      </c>
      <c r="AA4" s="1" t="e">
        <f>TEXT(WEEKDAY(DATE(CalendarYear,12,25),1),"aaa")</f>
        <v>#REF!</v>
      </c>
      <c r="AB4" s="1" t="e">
        <f>TEXT(WEEKDAY(DATE(CalendarYear,12,26),1),"aaa")</f>
        <v>#REF!</v>
      </c>
      <c r="AC4" s="1" t="e">
        <f>TEXT(WEEKDAY(DATE(CalendarYear,12,27),1),"aaa")</f>
        <v>#REF!</v>
      </c>
      <c r="AD4" s="1" t="e">
        <f>TEXT(WEEKDAY(DATE(CalendarYear,12,28),1),"aaa")</f>
        <v>#REF!</v>
      </c>
      <c r="AE4" s="1" t="e">
        <f>TEXT(WEEKDAY(DATE(CalendarYear,12,29),1),"aaa")</f>
        <v>#REF!</v>
      </c>
      <c r="AF4" s="1" t="e">
        <f>TEXT(WEEKDAY(DATE(CalendarYear,12,30),1),"aaa")</f>
        <v>#REF!</v>
      </c>
      <c r="AG4" s="1" t="e">
        <f>TEXT(WEEKDAY(DATE(CalendarYear,12,31),1),"aaa")</f>
        <v>#REF!</v>
      </c>
    </row>
    <row r="5" spans="2:33" ht="15" customHeight="1" x14ac:dyDescent="0.2">
      <c r="B5" s="23" t="s">
        <v>56</v>
      </c>
      <c r="C5" s="2" t="s">
        <v>0</v>
      </c>
      <c r="D5" s="2" t="s">
        <v>1</v>
      </c>
      <c r="E5" s="2" t="s">
        <v>2</v>
      </c>
      <c r="F5" s="2" t="s">
        <v>3</v>
      </c>
      <c r="G5" s="2" t="s">
        <v>4</v>
      </c>
      <c r="H5" s="2" t="s">
        <v>5</v>
      </c>
      <c r="I5" s="2" t="s">
        <v>6</v>
      </c>
      <c r="J5" s="2" t="s">
        <v>7</v>
      </c>
      <c r="K5" s="2" t="s">
        <v>8</v>
      </c>
      <c r="L5" s="2" t="s">
        <v>9</v>
      </c>
      <c r="M5" s="2" t="s">
        <v>10</v>
      </c>
      <c r="N5" s="2" t="s">
        <v>11</v>
      </c>
      <c r="O5" s="2" t="s">
        <v>12</v>
      </c>
      <c r="P5" s="2" t="s">
        <v>13</v>
      </c>
      <c r="Q5" s="2" t="s">
        <v>14</v>
      </c>
      <c r="R5" s="2" t="s">
        <v>15</v>
      </c>
      <c r="S5" s="2" t="s">
        <v>16</v>
      </c>
      <c r="T5" s="2" t="s">
        <v>17</v>
      </c>
      <c r="U5" s="2" t="s">
        <v>18</v>
      </c>
      <c r="V5" s="2" t="s">
        <v>19</v>
      </c>
      <c r="W5" s="2" t="s">
        <v>20</v>
      </c>
      <c r="X5" s="2" t="s">
        <v>21</v>
      </c>
      <c r="Y5" s="2" t="s">
        <v>22</v>
      </c>
      <c r="Z5" s="2" t="s">
        <v>23</v>
      </c>
      <c r="AA5" s="2" t="s">
        <v>24</v>
      </c>
      <c r="AB5" s="2" t="s">
        <v>25</v>
      </c>
      <c r="AC5" s="2" t="s">
        <v>26</v>
      </c>
      <c r="AD5" s="2" t="s">
        <v>27</v>
      </c>
      <c r="AE5" s="2" t="s">
        <v>28</v>
      </c>
      <c r="AF5" s="2" t="s">
        <v>29</v>
      </c>
      <c r="AG5" s="2" t="s">
        <v>30</v>
      </c>
    </row>
    <row r="6" spans="2:33" ht="30" customHeight="1" x14ac:dyDescent="0.2">
      <c r="B6" s="19" t="s">
        <v>39</v>
      </c>
      <c r="C6" s="2"/>
      <c r="D6" s="2"/>
      <c r="E6" s="2"/>
      <c r="F6" s="2"/>
      <c r="G6" s="2"/>
      <c r="H6" s="2"/>
      <c r="I6" s="2"/>
      <c r="J6" s="2"/>
      <c r="K6" s="2"/>
      <c r="L6" s="15" t="s">
        <v>50</v>
      </c>
      <c r="M6" s="15" t="s">
        <v>50</v>
      </c>
      <c r="N6" s="15" t="s">
        <v>50</v>
      </c>
      <c r="O6" s="15" t="s">
        <v>50</v>
      </c>
      <c r="P6" s="15" t="s">
        <v>50</v>
      </c>
      <c r="Q6" s="15" t="s">
        <v>50</v>
      </c>
      <c r="R6" s="15" t="s">
        <v>50</v>
      </c>
      <c r="S6" s="15" t="s">
        <v>50</v>
      </c>
      <c r="T6" s="15" t="s">
        <v>50</v>
      </c>
      <c r="U6" s="15" t="s">
        <v>50</v>
      </c>
      <c r="V6" s="15" t="s">
        <v>50</v>
      </c>
      <c r="W6" s="15" t="s">
        <v>50</v>
      </c>
      <c r="X6" s="15" t="s">
        <v>50</v>
      </c>
      <c r="Y6" s="15" t="s">
        <v>50</v>
      </c>
      <c r="Z6" s="15" t="s">
        <v>50</v>
      </c>
      <c r="AA6" s="15" t="s">
        <v>50</v>
      </c>
      <c r="AB6" s="15" t="s">
        <v>50</v>
      </c>
      <c r="AC6" s="15" t="s">
        <v>50</v>
      </c>
      <c r="AD6" s="15" t="s">
        <v>50</v>
      </c>
      <c r="AE6" s="15" t="s">
        <v>50</v>
      </c>
      <c r="AF6" s="15" t="s">
        <v>50</v>
      </c>
      <c r="AG6" s="15" t="s">
        <v>50</v>
      </c>
    </row>
    <row r="7" spans="2:33" ht="30" customHeight="1" x14ac:dyDescent="0.2">
      <c r="B7" s="19" t="s">
        <v>40</v>
      </c>
      <c r="C7" s="2"/>
      <c r="D7" s="2"/>
      <c r="E7" s="2"/>
      <c r="F7" s="2"/>
      <c r="G7" s="2"/>
      <c r="H7" s="2"/>
      <c r="I7" s="2"/>
      <c r="J7" s="2"/>
      <c r="K7" s="2"/>
      <c r="L7" s="2"/>
      <c r="M7" s="2"/>
      <c r="N7" s="2"/>
      <c r="O7" s="2"/>
      <c r="P7" s="2"/>
      <c r="Q7" s="2"/>
      <c r="R7" s="2"/>
      <c r="S7" s="2"/>
      <c r="T7" s="2"/>
      <c r="U7" s="2"/>
      <c r="V7" s="2"/>
      <c r="W7" s="2"/>
      <c r="X7" s="2"/>
      <c r="Y7" s="24"/>
      <c r="Z7" s="24"/>
      <c r="AA7" s="24"/>
      <c r="AB7" s="24"/>
      <c r="AC7" s="24"/>
      <c r="AD7" s="24"/>
      <c r="AE7" s="24"/>
      <c r="AF7" s="24"/>
      <c r="AG7" s="24"/>
    </row>
    <row r="8" spans="2:33" ht="30" customHeight="1" x14ac:dyDescent="0.2">
      <c r="B8" s="19" t="s">
        <v>41</v>
      </c>
      <c r="C8" s="2"/>
      <c r="D8" s="2"/>
      <c r="E8" s="2"/>
      <c r="F8" s="2"/>
      <c r="G8" s="2"/>
      <c r="H8" s="2"/>
      <c r="I8" s="2"/>
      <c r="J8" s="2"/>
      <c r="K8" s="2"/>
      <c r="L8" s="2"/>
      <c r="M8" s="2"/>
      <c r="N8" s="2"/>
      <c r="O8" s="2"/>
      <c r="P8" s="2"/>
      <c r="Q8" s="2"/>
      <c r="R8" s="2"/>
      <c r="S8" s="2"/>
      <c r="T8" s="2"/>
      <c r="U8" s="2"/>
      <c r="V8" s="2"/>
      <c r="W8" s="2"/>
      <c r="X8" s="2"/>
      <c r="Y8" s="24"/>
      <c r="Z8" s="24"/>
      <c r="AA8" s="24"/>
      <c r="AB8" s="24"/>
      <c r="AC8" s="24"/>
      <c r="AD8" s="24"/>
      <c r="AE8" s="24"/>
      <c r="AF8" s="24"/>
      <c r="AG8" s="24"/>
    </row>
    <row r="9" spans="2:33" ht="30" customHeight="1" x14ac:dyDescent="0.2">
      <c r="B9" s="19" t="s">
        <v>42</v>
      </c>
      <c r="C9" s="2"/>
      <c r="D9" s="2"/>
      <c r="E9" s="2"/>
      <c r="F9" s="2"/>
      <c r="G9" s="2"/>
      <c r="H9" s="2"/>
      <c r="I9" s="2"/>
      <c r="J9" s="2"/>
      <c r="K9" s="2"/>
      <c r="L9" s="2"/>
      <c r="M9" s="2"/>
      <c r="N9" s="2"/>
      <c r="O9" s="2"/>
      <c r="P9" s="2"/>
      <c r="Q9" s="2"/>
      <c r="R9" s="2"/>
      <c r="S9" s="2"/>
      <c r="T9" s="2"/>
      <c r="U9" s="2"/>
      <c r="V9" s="2"/>
      <c r="W9" s="2"/>
      <c r="X9" s="2"/>
      <c r="Y9" s="24"/>
      <c r="Z9" s="24"/>
      <c r="AA9" s="24"/>
      <c r="AB9" s="24"/>
      <c r="AC9" s="24"/>
      <c r="AD9" s="24"/>
      <c r="AE9" s="24"/>
      <c r="AF9" s="24"/>
      <c r="AG9" s="24"/>
    </row>
    <row r="10" spans="2:33" ht="30" customHeight="1" x14ac:dyDescent="0.2">
      <c r="B10" s="19" t="s">
        <v>43</v>
      </c>
      <c r="C10" s="2"/>
      <c r="D10" s="2"/>
      <c r="E10" s="2"/>
      <c r="F10" s="2"/>
      <c r="G10" s="2"/>
      <c r="H10" s="2"/>
      <c r="I10" s="2"/>
      <c r="J10" s="2"/>
      <c r="K10" s="2"/>
      <c r="L10" s="2"/>
      <c r="M10" s="2"/>
      <c r="N10" s="2"/>
      <c r="O10" s="2"/>
      <c r="P10" s="2"/>
      <c r="Q10" s="2"/>
      <c r="R10" s="2"/>
      <c r="S10" s="2"/>
      <c r="T10" s="2"/>
      <c r="U10" s="2"/>
      <c r="V10" s="2"/>
      <c r="W10" s="2"/>
      <c r="X10" s="2"/>
      <c r="Y10" s="24"/>
      <c r="Z10" s="24"/>
      <c r="AA10" s="24"/>
      <c r="AB10" s="24"/>
      <c r="AC10" s="24"/>
      <c r="AD10" s="24"/>
      <c r="AE10" s="24"/>
      <c r="AF10" s="24"/>
      <c r="AG10" s="24"/>
    </row>
    <row r="11" spans="2:33" ht="30" customHeight="1" x14ac:dyDescent="0.2">
      <c r="B11" s="19" t="s">
        <v>44</v>
      </c>
      <c r="C11" s="16" t="s">
        <v>51</v>
      </c>
      <c r="D11" s="2"/>
      <c r="E11" s="2"/>
      <c r="F11" s="2"/>
      <c r="G11" s="2"/>
      <c r="H11" s="2"/>
      <c r="I11" s="16" t="s">
        <v>51</v>
      </c>
      <c r="J11" s="2"/>
      <c r="K11" s="2"/>
      <c r="L11" s="2"/>
      <c r="M11" s="2"/>
      <c r="N11" s="2"/>
      <c r="O11" s="2"/>
      <c r="P11" s="16" t="s">
        <v>51</v>
      </c>
      <c r="Q11" s="2"/>
      <c r="R11" s="2"/>
      <c r="S11" s="2"/>
      <c r="T11" s="2"/>
      <c r="U11" s="2"/>
      <c r="V11" s="2"/>
      <c r="W11" s="16" t="s">
        <v>51</v>
      </c>
      <c r="X11" s="2"/>
      <c r="Y11" s="24"/>
      <c r="Z11" s="24"/>
      <c r="AA11" s="24"/>
      <c r="AB11" s="24"/>
      <c r="AC11" s="24"/>
      <c r="AD11" s="24"/>
      <c r="AE11" s="24"/>
      <c r="AF11" s="24"/>
      <c r="AG11" s="24"/>
    </row>
    <row r="12" spans="2:33" ht="30" customHeight="1" x14ac:dyDescent="0.2">
      <c r="B12" s="10" t="s">
        <v>45</v>
      </c>
      <c r="C12" s="2"/>
      <c r="D12" s="2"/>
      <c r="E12" s="2"/>
      <c r="F12" s="2"/>
      <c r="G12" s="2"/>
      <c r="H12" s="2"/>
      <c r="I12" s="2"/>
      <c r="J12" s="2"/>
      <c r="K12" s="2"/>
      <c r="L12" s="2"/>
      <c r="M12" s="2"/>
      <c r="N12" s="2"/>
      <c r="O12" s="2"/>
      <c r="P12" s="2"/>
      <c r="Q12" s="2"/>
      <c r="R12" s="2"/>
      <c r="S12" s="2"/>
      <c r="T12" s="2"/>
      <c r="U12" s="2"/>
      <c r="V12" s="2"/>
      <c r="W12" s="2"/>
      <c r="X12" s="2"/>
      <c r="Y12" s="24"/>
      <c r="Z12" s="24"/>
      <c r="AA12" s="24"/>
      <c r="AB12" s="24"/>
      <c r="AC12" s="24"/>
      <c r="AD12" s="24"/>
      <c r="AE12" s="24"/>
      <c r="AF12" s="24"/>
      <c r="AG12" s="24"/>
    </row>
    <row r="13" spans="2:33" ht="30" customHeight="1" x14ac:dyDescent="0.2">
      <c r="B13" s="19" t="s">
        <v>46</v>
      </c>
      <c r="C13" s="15" t="s">
        <v>50</v>
      </c>
      <c r="D13" s="15" t="s">
        <v>50</v>
      </c>
      <c r="E13" s="15" t="s">
        <v>50</v>
      </c>
      <c r="F13" s="15" t="s">
        <v>50</v>
      </c>
      <c r="G13" s="15" t="s">
        <v>50</v>
      </c>
      <c r="H13" s="15" t="s">
        <v>50</v>
      </c>
      <c r="I13" s="15" t="s">
        <v>50</v>
      </c>
      <c r="J13" s="2"/>
      <c r="K13" s="2"/>
      <c r="L13" s="2"/>
      <c r="M13" s="2"/>
      <c r="N13" s="2"/>
      <c r="O13" s="2"/>
      <c r="P13" s="2"/>
      <c r="Q13" s="2"/>
      <c r="R13" s="2"/>
      <c r="S13" s="2"/>
      <c r="T13" s="2"/>
      <c r="U13" s="2"/>
      <c r="V13" s="2"/>
      <c r="W13" s="2"/>
      <c r="X13" s="2"/>
      <c r="Y13" s="24"/>
      <c r="Z13" s="24"/>
      <c r="AA13" s="24"/>
      <c r="AB13" s="24"/>
      <c r="AC13" s="24"/>
      <c r="AD13" s="24"/>
      <c r="AE13" s="24"/>
      <c r="AF13" s="24"/>
      <c r="AG13" s="24"/>
    </row>
    <row r="14" spans="2:33" ht="30" customHeight="1" x14ac:dyDescent="0.2">
      <c r="B14" s="19" t="s">
        <v>47</v>
      </c>
      <c r="C14" s="2"/>
      <c r="D14" s="2"/>
      <c r="E14" s="2"/>
      <c r="F14" s="2"/>
      <c r="G14" s="2"/>
      <c r="H14" s="2"/>
      <c r="I14" s="2"/>
      <c r="J14" s="2"/>
      <c r="K14" s="2"/>
      <c r="L14" s="2"/>
      <c r="M14" s="2"/>
      <c r="N14" s="2"/>
      <c r="O14" s="2"/>
      <c r="P14" s="2"/>
      <c r="Q14" s="2"/>
      <c r="R14" s="2"/>
      <c r="S14" s="2"/>
      <c r="T14" s="2"/>
      <c r="U14" s="2"/>
      <c r="V14" s="2"/>
      <c r="W14" s="2"/>
      <c r="X14" s="2"/>
      <c r="Y14" s="24"/>
      <c r="Z14" s="24"/>
      <c r="AA14" s="24"/>
      <c r="AB14" s="24"/>
      <c r="AC14" s="24"/>
      <c r="AD14" s="24"/>
      <c r="AE14" s="24"/>
      <c r="AF14" s="24"/>
      <c r="AG14" s="24"/>
    </row>
    <row r="15" spans="2:33" ht="30" customHeight="1" x14ac:dyDescent="0.2">
      <c r="B15" s="19" t="s">
        <v>48</v>
      </c>
      <c r="C15" s="2"/>
      <c r="D15" s="2"/>
      <c r="E15" s="2"/>
      <c r="F15" s="2"/>
      <c r="G15" s="2"/>
      <c r="H15" s="2"/>
      <c r="I15" s="2"/>
      <c r="J15" s="2"/>
      <c r="K15" s="2"/>
      <c r="L15" s="2"/>
      <c r="M15" s="2"/>
      <c r="N15" s="2"/>
      <c r="O15" s="2"/>
      <c r="P15" s="2"/>
      <c r="Q15" s="2"/>
      <c r="R15" s="2"/>
      <c r="S15" s="2"/>
      <c r="T15" s="2"/>
      <c r="U15" s="2"/>
      <c r="V15" s="2"/>
      <c r="W15" s="2"/>
      <c r="X15" s="2"/>
      <c r="Y15" s="24"/>
      <c r="Z15" s="24"/>
      <c r="AA15" s="24"/>
      <c r="AB15" s="24"/>
      <c r="AC15" s="24"/>
      <c r="AD15" s="24"/>
      <c r="AE15" s="24"/>
      <c r="AF15" s="24"/>
      <c r="AG15" s="24"/>
    </row>
    <row r="16" spans="2:33" ht="30" customHeight="1" x14ac:dyDescent="0.2">
      <c r="B16" s="19" t="s">
        <v>49</v>
      </c>
      <c r="C16" s="2"/>
      <c r="D16" s="2"/>
      <c r="E16" s="2"/>
      <c r="F16" s="2"/>
      <c r="G16" s="2"/>
      <c r="H16" s="2"/>
      <c r="I16" s="2"/>
      <c r="J16" s="2"/>
      <c r="K16" s="2"/>
      <c r="L16" s="2"/>
      <c r="M16" s="2"/>
      <c r="N16" s="2"/>
      <c r="O16" s="2"/>
      <c r="P16" s="2"/>
      <c r="Q16" s="2"/>
      <c r="R16" s="2"/>
      <c r="S16" s="2"/>
      <c r="T16" s="2"/>
      <c r="U16" s="2"/>
      <c r="V16" s="2"/>
      <c r="W16" s="2"/>
      <c r="X16" s="2"/>
      <c r="Y16" s="24"/>
      <c r="Z16" s="24"/>
      <c r="AA16" s="24"/>
      <c r="AB16" s="24"/>
      <c r="AC16" s="24"/>
      <c r="AD16" s="24"/>
      <c r="AE16" s="24"/>
      <c r="AF16" s="24"/>
      <c r="AG16" s="24"/>
    </row>
    <row r="17" spans="2:33" ht="30" customHeight="1" x14ac:dyDescent="0.2">
      <c r="B17" s="11" t="str">
        <f>MonthName&amp;" Total"</f>
        <v>December Total</v>
      </c>
      <c r="C17" s="8">
        <f>SUBTOTAL(103,December[1])</f>
        <v>2</v>
      </c>
      <c r="D17" s="8">
        <f>SUBTOTAL(103,December[2])</f>
        <v>1</v>
      </c>
      <c r="E17" s="8">
        <f>SUBTOTAL(103,December[3])</f>
        <v>1</v>
      </c>
      <c r="F17" s="8">
        <f>SUBTOTAL(103,December[4])</f>
        <v>1</v>
      </c>
      <c r="G17" s="8">
        <f>SUBTOTAL(103,December[5])</f>
        <v>1</v>
      </c>
      <c r="H17" s="8">
        <f>SUBTOTAL(103,December[6])</f>
        <v>1</v>
      </c>
      <c r="I17" s="8">
        <f>SUBTOTAL(103,December[7])</f>
        <v>2</v>
      </c>
      <c r="J17" s="8">
        <f>SUBTOTAL(103,December[8])</f>
        <v>0</v>
      </c>
      <c r="K17" s="8">
        <f>SUBTOTAL(103,December[9])</f>
        <v>0</v>
      </c>
      <c r="L17" s="8">
        <f>SUBTOTAL(103,December[10])</f>
        <v>1</v>
      </c>
      <c r="M17" s="8">
        <f>SUBTOTAL(103,December[11])</f>
        <v>1</v>
      </c>
      <c r="N17" s="8">
        <f>SUBTOTAL(103,December[12])</f>
        <v>1</v>
      </c>
      <c r="O17" s="8">
        <f>SUBTOTAL(103,December[13])</f>
        <v>1</v>
      </c>
      <c r="P17" s="8">
        <f>SUBTOTAL(103,December[14])</f>
        <v>2</v>
      </c>
      <c r="Q17" s="8">
        <f>SUBTOTAL(103,December[15])</f>
        <v>1</v>
      </c>
      <c r="R17" s="8">
        <f>SUBTOTAL(103,December[16])</f>
        <v>1</v>
      </c>
      <c r="S17" s="8">
        <f>SUBTOTAL(103,December[17])</f>
        <v>1</v>
      </c>
      <c r="T17" s="8">
        <f>SUBTOTAL(103,December[18])</f>
        <v>1</v>
      </c>
      <c r="U17" s="8">
        <f>SUBTOTAL(103,December[19])</f>
        <v>1</v>
      </c>
      <c r="V17" s="8">
        <f>SUBTOTAL(103,December[20])</f>
        <v>1</v>
      </c>
      <c r="W17" s="8">
        <f>SUBTOTAL(103,December[21])</f>
        <v>2</v>
      </c>
      <c r="X17" s="8">
        <f>SUBTOTAL(103,December[22])</f>
        <v>1</v>
      </c>
      <c r="Y17" s="8">
        <f>SUBTOTAL(103,December[23])</f>
        <v>1</v>
      </c>
      <c r="Z17" s="8">
        <f>SUBTOTAL(103,December[24])</f>
        <v>1</v>
      </c>
      <c r="AA17" s="8">
        <f>SUBTOTAL(103,December[25])</f>
        <v>1</v>
      </c>
      <c r="AB17" s="8">
        <f>SUBTOTAL(103,December[26])</f>
        <v>1</v>
      </c>
      <c r="AC17" s="8">
        <f>SUBTOTAL(103,December[27])</f>
        <v>1</v>
      </c>
      <c r="AD17" s="8">
        <f>SUBTOTAL(103,December[28])</f>
        <v>1</v>
      </c>
      <c r="AE17" s="8">
        <f>SUBTOTAL(103,December[29])</f>
        <v>1</v>
      </c>
      <c r="AF17" s="8">
        <f>SUBTOTAL(109,December[30])</f>
        <v>0</v>
      </c>
      <c r="AG17" s="8">
        <f>SUBTOTAL(109,December[31])</f>
        <v>0</v>
      </c>
    </row>
  </sheetData>
  <mergeCells count="4">
    <mergeCell ref="C3:AG3"/>
    <mergeCell ref="D1:F1"/>
    <mergeCell ref="H1:J1"/>
    <mergeCell ref="L1:M1"/>
  </mergeCells>
  <phoneticPr fontId="9" type="noConversion"/>
  <conditionalFormatting sqref="C6:AG16">
    <cfRule type="expression" priority="1" stopIfTrue="1">
      <formula>C6=""</formula>
    </cfRule>
  </conditionalFormatting>
  <conditionalFormatting sqref="C6:AG16">
    <cfRule type="expression" dxfId="103" priority="2" stopIfTrue="1">
      <formula>C6=KeyCustom2</formula>
    </cfRule>
    <cfRule type="expression" dxfId="102" priority="3" stopIfTrue="1">
      <formula>C6=KeyCustom1</formula>
    </cfRule>
    <cfRule type="expression" dxfId="101" priority="4" stopIfTrue="1">
      <formula>C6=KeySick</formula>
    </cfRule>
    <cfRule type="expression" dxfId="100" priority="5" stopIfTrue="1">
      <formula>C6=KeyPersonal</formula>
    </cfRule>
    <cfRule type="expression" dxfId="99" priority="6" stopIfTrue="1">
      <formula>C6=KeyVacation</formula>
    </cfRule>
  </conditionalFormatting>
  <dataValidations count="8">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5"/>
    <dataValidation allowBlank="1" showInputMessage="1" showErrorMessage="1" prompt="The letter &quot;V&quot; indicates absence due to vacation" sqref="C1"/>
    <dataValidation allowBlank="1" showInputMessage="1" showErrorMessage="1" prompt="The letter &quot;P&quot; indicates absence due to personal reasons" sqref="G1"/>
    <dataValidation allowBlank="1" showInputMessage="1" showErrorMessage="1" prompt="The letter &quot;S&quot; indicates absence due to illness" sqref="K1"/>
    <dataValidation allowBlank="1" showInputMessage="1" showErrorMessage="1" prompt="This row defines the keys used in the table: cell C2 is Vacation, G2 is Personal, &amp; K2 is Sick leave. Cells N2 &amp; R2 are customizable " sqref="B1"/>
    <dataValidation allowBlank="1" showInputMessage="1" showErrorMessage="1" prompt="Month name for this absence schedule is in this cell. Absence totals for this month are in last cell of the table. Select employee names in table column B" sqref="B3"/>
    <dataValidation allowBlank="1" showInputMessage="1" showErrorMessage="1" prompt="Weekdays in this row are automatically updated for the month according to the year in AH4. Each day of the month is a column to note an employee's absence and absence type" sqref="C4"/>
    <dataValidation allowBlank="1" showInputMessage="1" showErrorMessage="1" prompt="Days of the month in this row are automatically generated. Enter an employee's absence and absence type in each column for each day of the month. Blank means no absence" sqref="C5"/>
  </dataValidations>
  <printOptions horizontalCentered="1"/>
  <pageMargins left="0.25" right="0.25" top="0.75" bottom="0.75" header="0.3" footer="0.3"/>
  <pageSetup scale="70" fitToHeight="0" orientation="landscape" verticalDpi="4294967293" r:id="rId1"/>
  <headerFooter differentFirst="1">
    <oddFooter>Page &amp;P of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'RT Members'!$B$4:$B$15</xm:f>
          </x14:formula1>
          <xm:sqref>B6:B16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B17"/>
  <sheetViews>
    <sheetView showGridLines="0" workbookViewId="0">
      <selection activeCell="I4" sqref="I4"/>
    </sheetView>
  </sheetViews>
  <sheetFormatPr baseColWidth="10" defaultColWidth="8.83203125" defaultRowHeight="30" customHeight="1" x14ac:dyDescent="0.2"/>
  <cols>
    <col min="1" max="1" width="2.6640625" customWidth="1"/>
    <col min="2" max="2" width="30.6640625" customWidth="1"/>
    <col min="3" max="3" width="2.6640625" customWidth="1"/>
  </cols>
  <sheetData>
    <row r="1" spans="2:2" ht="50" customHeight="1" x14ac:dyDescent="0.2">
      <c r="B1" s="12" t="s">
        <v>54</v>
      </c>
    </row>
    <row r="2" spans="2:2" ht="15" customHeight="1" x14ac:dyDescent="0.2"/>
    <row r="3" spans="2:2" ht="30" customHeight="1" x14ac:dyDescent="0.2">
      <c r="B3" t="s">
        <v>54</v>
      </c>
    </row>
    <row r="4" spans="2:2" ht="30" customHeight="1" x14ac:dyDescent="0.2">
      <c r="B4" s="21" t="s">
        <v>39</v>
      </c>
    </row>
    <row r="5" spans="2:2" ht="30" customHeight="1" x14ac:dyDescent="0.2">
      <c r="B5" s="21" t="s">
        <v>40</v>
      </c>
    </row>
    <row r="6" spans="2:2" ht="30" customHeight="1" x14ac:dyDescent="0.2">
      <c r="B6" s="21" t="s">
        <v>41</v>
      </c>
    </row>
    <row r="7" spans="2:2" ht="30" customHeight="1" x14ac:dyDescent="0.2">
      <c r="B7" s="21" t="s">
        <v>42</v>
      </c>
    </row>
    <row r="8" spans="2:2" ht="30" customHeight="1" x14ac:dyDescent="0.2">
      <c r="B8" s="21" t="s">
        <v>43</v>
      </c>
    </row>
    <row r="9" spans="2:2" ht="30" customHeight="1" x14ac:dyDescent="0.2">
      <c r="B9" s="21" t="s">
        <v>44</v>
      </c>
    </row>
    <row r="10" spans="2:2" ht="30" customHeight="1" x14ac:dyDescent="0.2">
      <c r="B10" s="13" t="s">
        <v>45</v>
      </c>
    </row>
    <row r="11" spans="2:2" ht="30" customHeight="1" x14ac:dyDescent="0.2">
      <c r="B11" s="13" t="s">
        <v>46</v>
      </c>
    </row>
    <row r="12" spans="2:2" ht="30" customHeight="1" x14ac:dyDescent="0.2">
      <c r="B12" s="21" t="s">
        <v>47</v>
      </c>
    </row>
    <row r="13" spans="2:2" ht="30" customHeight="1" x14ac:dyDescent="0.2">
      <c r="B13" s="21" t="s">
        <v>48</v>
      </c>
    </row>
    <row r="14" spans="2:2" ht="30" customHeight="1" x14ac:dyDescent="0.2">
      <c r="B14" s="13" t="s">
        <v>49</v>
      </c>
    </row>
    <row r="15" spans="2:2" ht="30" customHeight="1" x14ac:dyDescent="0.2">
      <c r="B15" s="13"/>
    </row>
    <row r="16" spans="2:2" ht="30" customHeight="1" x14ac:dyDescent="0.2">
      <c r="B16" s="13"/>
    </row>
    <row r="17" spans="2:2" ht="30" customHeight="1" x14ac:dyDescent="0.2">
      <c r="B17" s="13"/>
    </row>
  </sheetData>
  <phoneticPr fontId="9" type="noConversion"/>
  <dataValidations count="3">
    <dataValidation allowBlank="1" showInputMessage="1" showErrorMessage="1" prompt="Employee names title" sqref="B1"/>
    <dataValidation allowBlank="1" showInputMessage="1" showErrorMessage="1" prompt="Enter employee names in the employee name table in this worksheet. These names are used as options in Column B of each month's absence table" sqref="A1"/>
    <dataValidation allowBlank="1" showInputMessage="1" showErrorMessage="1" prompt="Enter employee names in this column" sqref="B3"/>
  </dataValidations>
  <pageMargins left="0.7" right="0.7" top="0.75" bottom="0.75" header="0.3" footer="0.3"/>
  <pageSetup orientation="portrait" horizontalDpi="200" verticalDpi="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November</vt:lpstr>
      <vt:lpstr>December</vt:lpstr>
      <vt:lpstr>RT Members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Microsoft Office User</cp:lastModifiedBy>
  <dcterms:created xsi:type="dcterms:W3CDTF">2016-12-06T04:52:27Z</dcterms:created>
  <dcterms:modified xsi:type="dcterms:W3CDTF">2018-08-09T15:21:07Z</dcterms:modified>
</cp:coreProperties>
</file>